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0" documentId="8_{0BCC076A-2E47-47A6-A74C-6A8E5F209711}" xr6:coauthVersionLast="47" xr6:coauthVersionMax="47" xr10:uidLastSave="{00000000-0000-0000-0000-000000000000}"/>
  <bookViews>
    <workbookView xWindow="-120" yWindow="-120" windowWidth="29040" windowHeight="15720" tabRatio="835" xr2:uid="{00000000-000D-0000-FFFF-FFFF00000000}"/>
  </bookViews>
  <sheets>
    <sheet name="Summary" sheetId="1" r:id="rId1"/>
    <sheet name="Budget" sheetId="2" r:id="rId2"/>
    <sheet name="Complete List of S&amp;S Codes" sheetId="11" state="hidden" r:id="rId3"/>
    <sheet name="Budget Narrative" sheetId="16" r:id="rId4"/>
    <sheet name="Service and Supplies Des" sheetId="18" r:id="rId5"/>
    <sheet name="Subcontractor Budgets" sheetId="17" state="hidden" r:id="rId6"/>
  </sheets>
  <definedNames>
    <definedName name="_xlnm._FilterDatabase" localSheetId="2" hidden="1">'Complete List of S&amp;S Codes'!$A$1:$B$1</definedName>
    <definedName name="_xlnm.Print_Titles" localSheetId="3">'Budget Narrative'!$1:$1</definedName>
    <definedName name="_xlnm.Print_Titles" localSheetId="2">'Complete List of S&amp;S Codes'!$1:$1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2" l="1"/>
  <c r="D25" i="2"/>
  <c r="D24" i="2"/>
  <c r="D23" i="2"/>
  <c r="D22" i="2"/>
  <c r="D21" i="2"/>
  <c r="D20" i="2"/>
  <c r="D19" i="2"/>
  <c r="D18" i="2"/>
  <c r="D17" i="2"/>
  <c r="D16" i="2"/>
  <c r="D11" i="2"/>
  <c r="D10" i="2"/>
  <c r="D9" i="2"/>
  <c r="D8" i="2"/>
  <c r="D7" i="2"/>
  <c r="D6" i="2"/>
  <c r="D5" i="2"/>
  <c r="D4" i="2"/>
  <c r="D3" i="2"/>
  <c r="B44" i="16" l="1"/>
  <c r="A44" i="16"/>
  <c r="B43" i="16"/>
  <c r="A43" i="16"/>
  <c r="B42" i="16"/>
  <c r="A42" i="16"/>
  <c r="B41" i="16"/>
  <c r="A41" i="16"/>
  <c r="B40" i="16"/>
  <c r="A40" i="16"/>
  <c r="B39" i="16"/>
  <c r="A39" i="16"/>
  <c r="B38" i="16"/>
  <c r="A38" i="16"/>
  <c r="B37" i="16"/>
  <c r="A37" i="16"/>
  <c r="B36" i="16"/>
  <c r="A36" i="16"/>
  <c r="B35" i="16"/>
  <c r="A35" i="16"/>
  <c r="B34" i="16"/>
  <c r="A34" i="16"/>
  <c r="B33" i="16"/>
  <c r="A33" i="16"/>
  <c r="D82" i="11" l="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A31" i="16"/>
  <c r="B31" i="16"/>
  <c r="A32" i="16"/>
  <c r="B32" i="16"/>
  <c r="A45" i="16"/>
  <c r="B45" i="16"/>
  <c r="A46" i="16"/>
  <c r="B46" i="16"/>
  <c r="A47" i="16"/>
  <c r="B47" i="16"/>
  <c r="A48" i="16"/>
  <c r="B48" i="16"/>
  <c r="A49" i="16"/>
  <c r="B49" i="16"/>
  <c r="A50" i="16"/>
  <c r="B50" i="16"/>
  <c r="A51" i="16"/>
  <c r="B51" i="16"/>
  <c r="A52" i="16"/>
  <c r="B52" i="16"/>
  <c r="A53" i="16"/>
  <c r="B53" i="16"/>
  <c r="A54" i="16"/>
  <c r="B54" i="16"/>
  <c r="A55" i="16"/>
  <c r="B55" i="16"/>
  <c r="A56" i="16"/>
  <c r="B56" i="16"/>
  <c r="D22" i="16" l="1"/>
  <c r="D18" i="16"/>
  <c r="D17" i="16"/>
  <c r="D12" i="16"/>
  <c r="D11" i="16"/>
  <c r="D10" i="16"/>
  <c r="D8" i="16"/>
  <c r="D7" i="16"/>
  <c r="D6" i="16"/>
  <c r="D4" i="16"/>
  <c r="D5" i="16"/>
  <c r="D27" i="16"/>
  <c r="D26" i="16"/>
  <c r="C26" i="16"/>
  <c r="B26" i="16"/>
  <c r="A26" i="16"/>
  <c r="D25" i="16"/>
  <c r="C25" i="16"/>
  <c r="B25" i="16"/>
  <c r="A25" i="16"/>
  <c r="D24" i="16"/>
  <c r="C24" i="16"/>
  <c r="B24" i="16"/>
  <c r="A24" i="16"/>
  <c r="D23" i="16"/>
  <c r="C23" i="16"/>
  <c r="B23" i="16"/>
  <c r="A23" i="16"/>
  <c r="C22" i="16"/>
  <c r="B22" i="16"/>
  <c r="A22" i="16"/>
  <c r="D21" i="16"/>
  <c r="C21" i="16"/>
  <c r="B21" i="16"/>
  <c r="A21" i="16"/>
  <c r="D20" i="16"/>
  <c r="C20" i="16"/>
  <c r="B20" i="16"/>
  <c r="A20" i="16"/>
  <c r="D19" i="16"/>
  <c r="C19" i="16"/>
  <c r="B19" i="16"/>
  <c r="A19" i="16"/>
  <c r="C18" i="16"/>
  <c r="B18" i="16"/>
  <c r="A18" i="16"/>
  <c r="C17" i="16"/>
  <c r="B17" i="16"/>
  <c r="A17" i="16"/>
  <c r="D13" i="16"/>
  <c r="C12" i="16"/>
  <c r="B12" i="16"/>
  <c r="A12" i="16"/>
  <c r="C11" i="16"/>
  <c r="B11" i="16"/>
  <c r="A11" i="16"/>
  <c r="C10" i="16"/>
  <c r="B10" i="16"/>
  <c r="A10" i="16"/>
  <c r="D9" i="16"/>
  <c r="C9" i="16"/>
  <c r="B9" i="16"/>
  <c r="A9" i="16"/>
  <c r="C8" i="16"/>
  <c r="B8" i="16"/>
  <c r="A8" i="16"/>
  <c r="C7" i="16"/>
  <c r="B7" i="16"/>
  <c r="A7" i="16"/>
  <c r="C6" i="16"/>
  <c r="B6" i="16"/>
  <c r="A6" i="16"/>
  <c r="C5" i="16"/>
  <c r="B5" i="16"/>
  <c r="A5" i="16"/>
  <c r="C4" i="16"/>
  <c r="B4" i="16"/>
  <c r="A4" i="16"/>
  <c r="D2" i="11"/>
  <c r="B57" i="16" l="1"/>
  <c r="D28" i="16"/>
  <c r="D14" i="16"/>
  <c r="B28" i="16"/>
  <c r="B14" i="16"/>
  <c r="B27" i="2"/>
  <c r="B13" i="2"/>
  <c r="D27" i="2" l="1"/>
  <c r="D13" i="2"/>
  <c r="B16" i="1" l="1"/>
  <c r="B18" i="1" s="1"/>
  <c r="B21" i="1" s="1"/>
</calcChain>
</file>

<file path=xl/sharedStrings.xml><?xml version="1.0" encoding="utf-8"?>
<sst xmlns="http://schemas.openxmlformats.org/spreadsheetml/2006/main" count="256" uniqueCount="127">
  <si>
    <t>YOR California</t>
  </si>
  <si>
    <t>Name of Applicant:</t>
  </si>
  <si>
    <t>Telephone Number:</t>
  </si>
  <si>
    <t>E-Mail:</t>
  </si>
  <si>
    <t>Federal Tax ID Number:</t>
  </si>
  <si>
    <t>Facility NPI:</t>
  </si>
  <si>
    <t>Federal Unique Entity Identifier:</t>
  </si>
  <si>
    <t>Section A - Budget Summary</t>
  </si>
  <si>
    <t>#</t>
  </si>
  <si>
    <t>Total Funds</t>
  </si>
  <si>
    <t>Personnel Subtotal</t>
  </si>
  <si>
    <t>Services &amp; Supplies</t>
  </si>
  <si>
    <t>Total Direct Charges</t>
  </si>
  <si>
    <t>Indirect Costs</t>
  </si>
  <si>
    <t>Total Proposed Budget</t>
  </si>
  <si>
    <t>Position Title</t>
  </si>
  <si>
    <t>FTE</t>
  </si>
  <si>
    <t>Hourly Rate</t>
  </si>
  <si>
    <t>Amount</t>
  </si>
  <si>
    <t>Benefits &amp; Taxes</t>
  </si>
  <si>
    <t>Total</t>
  </si>
  <si>
    <t>Section C – Personnel Costs - Direct Service Staff</t>
  </si>
  <si>
    <t>Section D - Services &amp; Supplies</t>
  </si>
  <si>
    <t>Expense Category</t>
  </si>
  <si>
    <t>Expenses Not in Drop-Down List</t>
  </si>
  <si>
    <t>Subcontractors - Business Entities</t>
  </si>
  <si>
    <t>Subcontractors - Self-Employed Individuals</t>
  </si>
  <si>
    <t>Code</t>
  </si>
  <si>
    <t>Expenditure Type</t>
  </si>
  <si>
    <t>Telephone</t>
  </si>
  <si>
    <t>Office Supplies</t>
  </si>
  <si>
    <t>Rent</t>
  </si>
  <si>
    <t>Insurance</t>
  </si>
  <si>
    <t>Printing/Copier</t>
  </si>
  <si>
    <t>Postage</t>
  </si>
  <si>
    <t>Utilities</t>
  </si>
  <si>
    <t>Accounting/Audit</t>
  </si>
  <si>
    <t>Bldg. Maintenance</t>
  </si>
  <si>
    <t>Equip. Rental</t>
  </si>
  <si>
    <t>Advertising</t>
  </si>
  <si>
    <t>Program Supplies</t>
  </si>
  <si>
    <t>Professional Services</t>
  </si>
  <si>
    <t>Physician Services</t>
  </si>
  <si>
    <t>Dues/Subscriptions</t>
  </si>
  <si>
    <t>Legal Fees</t>
  </si>
  <si>
    <t>Equip. Maintenance</t>
  </si>
  <si>
    <t>Medical Supplies</t>
  </si>
  <si>
    <t>Data Processing</t>
  </si>
  <si>
    <t>Miscellaneous</t>
  </si>
  <si>
    <t>Stipends</t>
  </si>
  <si>
    <t>Evaluation</t>
  </si>
  <si>
    <t>Books &amp; Publications</t>
  </si>
  <si>
    <t>Payroll Preparation</t>
  </si>
  <si>
    <t>Food</t>
  </si>
  <si>
    <t>Equip. Purchase</t>
  </si>
  <si>
    <t>Licenses &amp; Permits</t>
  </si>
  <si>
    <t>Personal Needs</t>
  </si>
  <si>
    <t>Minor Equip &amp; Supplies</t>
  </si>
  <si>
    <t>Equip. Depreciation</t>
  </si>
  <si>
    <t>Furniture</t>
  </si>
  <si>
    <t>Bank Charges</t>
  </si>
  <si>
    <t>Depreciation</t>
  </si>
  <si>
    <t>Program Activities</t>
  </si>
  <si>
    <t>Storage</t>
  </si>
  <si>
    <t>Client Incentives</t>
  </si>
  <si>
    <t>Incentives</t>
  </si>
  <si>
    <t>Alarm/Security</t>
  </si>
  <si>
    <t>Marketing</t>
  </si>
  <si>
    <t>Interest</t>
  </si>
  <si>
    <t>Staff Recruitment</t>
  </si>
  <si>
    <t>Clothes</t>
  </si>
  <si>
    <t>IT Expense</t>
  </si>
  <si>
    <t>Taxes</t>
  </si>
  <si>
    <t>Background Checks</t>
  </si>
  <si>
    <t>Community Facility Rental</t>
  </si>
  <si>
    <t>Permits &amp; Fees</t>
  </si>
  <si>
    <t>Computer Hardware &amp; Software</t>
  </si>
  <si>
    <t>Janitorial</t>
  </si>
  <si>
    <t>Equip. Lease</t>
  </si>
  <si>
    <t>Minor remodeling expenses</t>
  </si>
  <si>
    <t>Staff Travel</t>
  </si>
  <si>
    <t>Staff Training</t>
  </si>
  <si>
    <t>Budget Narrative</t>
  </si>
  <si>
    <t>Calculation</t>
  </si>
  <si>
    <t>Justification</t>
  </si>
  <si>
    <t>Personnel Costs - Direct Service Staff</t>
  </si>
  <si>
    <t>OUD Meds - Methadone</t>
  </si>
  <si>
    <t>OUD Meds - Naltrexone Products</t>
  </si>
  <si>
    <t>OUD Meds - Buprenorphine Products</t>
  </si>
  <si>
    <t>OUD Meds for Withdrawal Management</t>
  </si>
  <si>
    <t>HIV, Hepatitis C testing</t>
  </si>
  <si>
    <t>Hepatitis A &amp; B testing, vaccination</t>
  </si>
  <si>
    <t>Services for incarcerated patients with OUD or stimulant use disorder</t>
  </si>
  <si>
    <t>Residential treatment for patients with OUD or stimulant use disorder</t>
  </si>
  <si>
    <t>Urine drug screening/testing costs</t>
  </si>
  <si>
    <t>Telehealth provision of allowable services</t>
  </si>
  <si>
    <t>Telehealth - Hardware</t>
  </si>
  <si>
    <t>Telehealth - Software and broadband subscriptions</t>
  </si>
  <si>
    <t>Telehealth - Purchases or upgrades related to virtual meeting platforms</t>
  </si>
  <si>
    <t>Medication safes or lockboxes for patients</t>
  </si>
  <si>
    <t>Minor Alterations and Renovations</t>
  </si>
  <si>
    <t>Costs of meetings or other events</t>
  </si>
  <si>
    <t>Local opioid coalition support</t>
  </si>
  <si>
    <t>Patient outreach &amp; engagement</t>
  </si>
  <si>
    <t>Medical equipment</t>
  </si>
  <si>
    <t>Medication safes for onsite medication storage</t>
  </si>
  <si>
    <t>Outreach &amp; presentations to community agencies</t>
  </si>
  <si>
    <t>Incentives for GPRA completion</t>
  </si>
  <si>
    <t>HEPA air filters</t>
  </si>
  <si>
    <t>Patient Transportation</t>
  </si>
  <si>
    <t>Deterra pouches</t>
  </si>
  <si>
    <t>Bandages, ice pack, and non-procedural first aid supplies</t>
  </si>
  <si>
    <t>Telehealth - Reference manuals and tools for personnel and community education</t>
  </si>
  <si>
    <t>Telehealth - EHR improvements</t>
  </si>
  <si>
    <t>Contact Person:</t>
  </si>
  <si>
    <t>Not Applicable</t>
  </si>
  <si>
    <t>Contract Budget</t>
  </si>
  <si>
    <t>Please explain</t>
  </si>
  <si>
    <t>Total Agency Budget for FY 23-24</t>
  </si>
  <si>
    <t>Personnel - Support Staff</t>
  </si>
  <si>
    <t>Section B – Personnel Costs - Support Staff</t>
  </si>
  <si>
    <t>Personnel Costs - Support Staff</t>
  </si>
  <si>
    <t>Administrative Fees</t>
  </si>
  <si>
    <t>Personnel - Direct Service Staff</t>
  </si>
  <si>
    <t>Applicant Information</t>
  </si>
  <si>
    <t>Enter Applicant Information</t>
  </si>
  <si>
    <r>
      <rPr>
        <b/>
        <sz val="11"/>
        <rFont val="Calibri"/>
        <family val="2"/>
        <scheme val="minor"/>
      </rPr>
      <t xml:space="preserve">YOR California: </t>
    </r>
    <r>
      <rPr>
        <sz val="11"/>
        <rFont val="Calibri"/>
        <family val="2"/>
        <scheme val="minor"/>
      </rPr>
      <t xml:space="preserve">
Please note that all budget fields are populated with the values entered in the Budget sheet.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</si>
</sst>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&quot;$&quot;* #,##0_);_(&quot;$&quot;* \(#,##0\);_(&quot;$&quot;* &quot;-&quot;??_);_(@_)"/>
  </numFmts>
  <fonts count="16" x14ac:knownFonts="1">
    <font>
      <sz val="10"/>
      <name val="Trebuchet MS"/>
    </font>
    <font>
      <sz val="10"/>
      <name val="Trebuchet MS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Arial"/>
      <family val="2"/>
    </font>
    <font>
      <i/>
      <sz val="8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Verdana"/>
      <family val="2"/>
    </font>
    <font>
      <sz val="10"/>
      <color rgb="FF006600"/>
      <name val="Trebuchet MS"/>
      <family val="2"/>
    </font>
    <font>
      <b/>
      <i/>
      <sz val="8"/>
      <name val="Verdana"/>
      <family val="2"/>
    </font>
    <font>
      <sz val="8"/>
      <color rgb="FF0000FF"/>
      <name val="Verdana"/>
      <family val="2"/>
    </font>
    <font>
      <sz val="10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6699"/>
      </left>
      <right style="thin">
        <color rgb="FF006699"/>
      </right>
      <top style="thin">
        <color rgb="FF006699"/>
      </top>
      <bottom style="thin">
        <color rgb="FF0066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double">
        <color rgb="FF006600"/>
      </left>
      <right style="thin">
        <color indexed="64"/>
      </right>
      <top style="double">
        <color rgb="FF006600"/>
      </top>
      <bottom style="thin">
        <color indexed="64"/>
      </bottom>
      <diagonal/>
    </border>
    <border>
      <left style="thin">
        <color indexed="64"/>
      </left>
      <right style="double">
        <color rgb="FF006600"/>
      </right>
      <top style="double">
        <color rgb="FF006600"/>
      </top>
      <bottom style="thin">
        <color indexed="64"/>
      </bottom>
      <diagonal/>
    </border>
    <border>
      <left style="double">
        <color rgb="FF0066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6600"/>
      </right>
      <top style="thin">
        <color indexed="64"/>
      </top>
      <bottom style="thin">
        <color indexed="64"/>
      </bottom>
      <diagonal/>
    </border>
    <border>
      <left style="double">
        <color rgb="FF006600"/>
      </left>
      <right style="thin">
        <color indexed="64"/>
      </right>
      <top style="thin">
        <color indexed="64"/>
      </top>
      <bottom style="double">
        <color rgb="FF006600"/>
      </bottom>
      <diagonal/>
    </border>
    <border>
      <left style="thin">
        <color indexed="64"/>
      </left>
      <right style="double">
        <color rgb="FF006600"/>
      </right>
      <top style="thin">
        <color indexed="64"/>
      </top>
      <bottom style="double">
        <color rgb="FF006600"/>
      </bottom>
      <diagonal/>
    </border>
    <border>
      <left style="double">
        <color rgb="FF006600"/>
      </left>
      <right style="thin">
        <color indexed="64"/>
      </right>
      <top style="double">
        <color rgb="FF006600"/>
      </top>
      <bottom style="double">
        <color rgb="FF006600"/>
      </bottom>
      <diagonal/>
    </border>
    <border>
      <left style="thin">
        <color indexed="64"/>
      </left>
      <right style="double">
        <color rgb="FF006600"/>
      </right>
      <top style="double">
        <color rgb="FF006600"/>
      </top>
      <bottom style="double">
        <color rgb="FF006600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double">
        <color rgb="FF0066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006600"/>
      </right>
      <top style="thin">
        <color indexed="64"/>
      </top>
      <bottom/>
      <diagonal/>
    </border>
    <border>
      <left/>
      <right/>
      <top/>
      <bottom style="double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double">
        <color rgb="FF006600"/>
      </bottom>
      <diagonal/>
    </border>
    <border>
      <left style="thin">
        <color rgb="FF006600"/>
      </left>
      <right/>
      <top/>
      <bottom style="double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 style="double">
        <color rgb="FF006600"/>
      </bottom>
      <diagonal/>
    </border>
    <border>
      <left/>
      <right/>
      <top/>
      <bottom style="thin">
        <color rgb="FF006699"/>
      </bottom>
      <diagonal/>
    </border>
    <border>
      <left/>
      <right/>
      <top style="thin">
        <color rgb="FF006699"/>
      </top>
      <bottom style="thin">
        <color rgb="FF006699"/>
      </bottom>
      <diagonal/>
    </border>
    <border>
      <left/>
      <right/>
      <top style="thin">
        <color rgb="FF006699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66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100">
    <xf numFmtId="0" fontId="0" fillId="0" borderId="0" xfId="0"/>
    <xf numFmtId="0" fontId="3" fillId="0" borderId="0" xfId="0" applyFont="1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8" fillId="0" borderId="0" xfId="0" applyFont="1"/>
    <xf numFmtId="0" fontId="9" fillId="0" borderId="0" xfId="0" applyFont="1" applyAlignment="1">
      <alignment horizontal="center"/>
    </xf>
    <xf numFmtId="0" fontId="11" fillId="6" borderId="0" xfId="0" applyFont="1" applyFill="1"/>
    <xf numFmtId="0" fontId="8" fillId="0" borderId="0" xfId="0" applyFont="1" applyAlignment="1">
      <alignment wrapText="1"/>
    </xf>
    <xf numFmtId="0" fontId="9" fillId="4" borderId="0" xfId="0" applyFont="1" applyFill="1" applyAlignment="1">
      <alignment horizontal="right" wrapText="1"/>
    </xf>
    <xf numFmtId="0" fontId="9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44" fontId="13" fillId="0" borderId="0" xfId="0" applyNumberFormat="1" applyFont="1" applyProtection="1">
      <protection locked="0"/>
    </xf>
    <xf numFmtId="0" fontId="2" fillId="0" borderId="1" xfId="0" applyFont="1" applyBorder="1" applyProtection="1">
      <protection locked="0"/>
    </xf>
    <xf numFmtId="165" fontId="3" fillId="3" borderId="1" xfId="2" applyNumberFormat="1" applyFont="1" applyFill="1" applyBorder="1" applyProtection="1">
      <protection locked="0"/>
    </xf>
    <xf numFmtId="0" fontId="14" fillId="6" borderId="0" xfId="0" applyFont="1" applyFill="1"/>
    <xf numFmtId="0" fontId="15" fillId="6" borderId="0" xfId="0" applyFont="1" applyFill="1"/>
    <xf numFmtId="0" fontId="15" fillId="5" borderId="2" xfId="4" applyFont="1" applyFill="1" applyBorder="1" applyAlignment="1">
      <alignment horizontal="center"/>
    </xf>
    <xf numFmtId="0" fontId="15" fillId="6" borderId="2" xfId="4" applyFont="1" applyFill="1" applyBorder="1" applyAlignment="1">
      <alignment horizontal="right"/>
    </xf>
    <xf numFmtId="0" fontId="15" fillId="6" borderId="2" xfId="4" applyFont="1" applyFill="1" applyBorder="1"/>
    <xf numFmtId="0" fontId="15" fillId="6" borderId="2" xfId="0" applyFont="1" applyFill="1" applyBorder="1"/>
    <xf numFmtId="0" fontId="6" fillId="0" borderId="0" xfId="0" applyFont="1"/>
    <xf numFmtId="0" fontId="7" fillId="0" borderId="0" xfId="0" applyFont="1"/>
    <xf numFmtId="0" fontId="10" fillId="0" borderId="0" xfId="0" applyFont="1" applyProtection="1">
      <protection locked="0"/>
    </xf>
    <xf numFmtId="0" fontId="7" fillId="0" borderId="0" xfId="0" applyFont="1" applyAlignment="1">
      <alignment horizontal="left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164" fontId="3" fillId="0" borderId="3" xfId="1" applyNumberFormat="1" applyFont="1" applyBorder="1" applyAlignment="1" applyProtection="1">
      <alignment horizontal="right"/>
      <protection locked="0"/>
    </xf>
    <xf numFmtId="44" fontId="3" fillId="0" borderId="3" xfId="2" applyFont="1" applyBorder="1" applyAlignment="1" applyProtection="1">
      <alignment horizontal="right"/>
      <protection locked="0"/>
    </xf>
    <xf numFmtId="165" fontId="3" fillId="3" borderId="3" xfId="2" applyNumberFormat="1" applyFont="1" applyFill="1" applyBorder="1" applyAlignment="1" applyProtection="1">
      <alignment horizontal="right"/>
      <protection locked="0"/>
    </xf>
    <xf numFmtId="164" fontId="3" fillId="2" borderId="3" xfId="1" applyNumberFormat="1" applyFon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164" fontId="3" fillId="3" borderId="3" xfId="1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Protection="1">
      <protection locked="0"/>
    </xf>
    <xf numFmtId="165" fontId="3" fillId="3" borderId="3" xfId="2" applyNumberFormat="1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0" borderId="3" xfId="3" applyFont="1" applyBorder="1" applyAlignment="1">
      <alignment horizontal="center" vertical="center"/>
    </xf>
    <xf numFmtId="0" fontId="3" fillId="3" borderId="3" xfId="3" applyFont="1" applyFill="1" applyBorder="1"/>
    <xf numFmtId="165" fontId="3" fillId="3" borderId="3" xfId="2" applyNumberFormat="1" applyFont="1" applyFill="1" applyBorder="1" applyAlignment="1"/>
    <xf numFmtId="0" fontId="3" fillId="0" borderId="4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justify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justify"/>
    </xf>
    <xf numFmtId="0" fontId="3" fillId="0" borderId="11" xfId="0" applyFont="1" applyBorder="1" applyAlignment="1">
      <alignment horizontal="justify" vertical="top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164" fontId="3" fillId="0" borderId="12" xfId="1" applyNumberFormat="1" applyFont="1" applyBorder="1" applyAlignment="1" applyProtection="1">
      <alignment horizontal="right"/>
      <protection locked="0"/>
    </xf>
    <xf numFmtId="44" fontId="3" fillId="0" borderId="12" xfId="2" applyFont="1" applyBorder="1" applyAlignment="1" applyProtection="1">
      <alignment horizontal="right"/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righ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0" borderId="18" xfId="0" applyFont="1" applyBorder="1" applyProtection="1">
      <protection locked="0"/>
    </xf>
    <xf numFmtId="165" fontId="3" fillId="3" borderId="19" xfId="2" applyNumberFormat="1" applyFont="1" applyFill="1" applyBorder="1" applyAlignment="1" applyProtection="1">
      <alignment horizontal="right"/>
    </xf>
    <xf numFmtId="165" fontId="3" fillId="3" borderId="20" xfId="2" applyNumberFormat="1" applyFont="1" applyFill="1" applyBorder="1" applyAlignment="1" applyProtection="1">
      <alignment horizontal="right"/>
    </xf>
    <xf numFmtId="165" fontId="3" fillId="0" borderId="20" xfId="2" applyNumberFormat="1" applyFont="1" applyBorder="1" applyAlignment="1" applyProtection="1">
      <alignment horizontal="right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>
      <alignment horizontal="left"/>
    </xf>
    <xf numFmtId="165" fontId="3" fillId="3" borderId="24" xfId="2" applyNumberFormat="1" applyFont="1" applyFill="1" applyBorder="1" applyAlignment="1" applyProtection="1">
      <alignment horizontal="right"/>
    </xf>
    <xf numFmtId="0" fontId="2" fillId="0" borderId="13" xfId="0" applyFont="1" applyBorder="1" applyAlignment="1">
      <alignment wrapText="1"/>
    </xf>
    <xf numFmtId="0" fontId="3" fillId="0" borderId="13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Alignment="1">
      <alignment wrapText="1"/>
    </xf>
    <xf numFmtId="0" fontId="3" fillId="0" borderId="17" xfId="0" applyFont="1" applyBorder="1" applyProtection="1">
      <protection locked="0"/>
    </xf>
    <xf numFmtId="165" fontId="3" fillId="3" borderId="19" xfId="2" applyNumberFormat="1" applyFont="1" applyFill="1" applyBorder="1" applyAlignment="1" applyProtection="1">
      <alignment horizontal="right"/>
      <protection locked="0"/>
    </xf>
    <xf numFmtId="165" fontId="3" fillId="3" borderId="20" xfId="2" applyNumberFormat="1" applyFont="1" applyFill="1" applyBorder="1" applyAlignment="1" applyProtection="1">
      <alignment horizontal="right"/>
      <protection locked="0"/>
    </xf>
    <xf numFmtId="165" fontId="3" fillId="0" borderId="20" xfId="2" applyNumberFormat="1" applyFont="1" applyBorder="1" applyAlignment="1" applyProtection="1">
      <alignment horizontal="right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Protection="1">
      <protection locked="0"/>
    </xf>
    <xf numFmtId="164" fontId="3" fillId="3" borderId="13" xfId="1" applyNumberFormat="1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horizontal="right"/>
      <protection locked="0"/>
    </xf>
    <xf numFmtId="165" fontId="3" fillId="3" borderId="24" xfId="2" applyNumberFormat="1" applyFont="1" applyFill="1" applyBorder="1" applyAlignment="1" applyProtection="1">
      <alignment horizontal="right"/>
      <protection locked="0"/>
    </xf>
    <xf numFmtId="0" fontId="12" fillId="0" borderId="26" xfId="3" applyFont="1" applyBorder="1"/>
    <xf numFmtId="0" fontId="12" fillId="0" borderId="27" xfId="3" applyFont="1" applyBorder="1"/>
    <xf numFmtId="0" fontId="3" fillId="0" borderId="27" xfId="3" applyFont="1" applyBorder="1"/>
    <xf numFmtId="0" fontId="5" fillId="0" borderId="27" xfId="3" applyFont="1" applyBorder="1"/>
    <xf numFmtId="165" fontId="3" fillId="0" borderId="19" xfId="2" applyNumberFormat="1" applyFont="1" applyFill="1" applyBorder="1" applyAlignment="1">
      <alignment horizontal="right"/>
    </xf>
    <xf numFmtId="165" fontId="3" fillId="0" borderId="20" xfId="2" applyNumberFormat="1" applyFont="1" applyFill="1" applyBorder="1" applyAlignment="1">
      <alignment horizontal="right"/>
    </xf>
    <xf numFmtId="0" fontId="2" fillId="0" borderId="16" xfId="3" applyFont="1" applyBorder="1" applyAlignment="1">
      <alignment horizontal="center" vertical="center"/>
    </xf>
    <xf numFmtId="0" fontId="2" fillId="0" borderId="28" xfId="3" applyFont="1" applyBorder="1"/>
    <xf numFmtId="165" fontId="2" fillId="3" borderId="24" xfId="2" applyNumberFormat="1" applyFont="1" applyFill="1" applyBorder="1" applyAlignment="1"/>
    <xf numFmtId="0" fontId="2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0" fontId="8" fillId="0" borderId="29" xfId="0" applyFont="1" applyFill="1" applyBorder="1" applyProtection="1">
      <protection locked="0"/>
    </xf>
    <xf numFmtId="0" fontId="2" fillId="0" borderId="30" xfId="0" applyFont="1" applyBorder="1" applyAlignment="1">
      <alignment wrapText="1"/>
    </xf>
    <xf numFmtId="0" fontId="8" fillId="7" borderId="31" xfId="0" applyFont="1" applyFill="1" applyBorder="1" applyAlignment="1">
      <alignment vertical="center"/>
    </xf>
    <xf numFmtId="0" fontId="10" fillId="0" borderId="0" xfId="0" applyFont="1" applyBorder="1" applyProtection="1">
      <protection locked="0"/>
    </xf>
    <xf numFmtId="0" fontId="2" fillId="7" borderId="31" xfId="0" applyFont="1" applyFill="1" applyBorder="1" applyAlignment="1">
      <alignment vertical="center" wrapText="1"/>
    </xf>
    <xf numFmtId="0" fontId="3" fillId="7" borderId="31" xfId="0" applyFont="1" applyFill="1" applyBorder="1" applyProtection="1">
      <protection locked="0"/>
    </xf>
    <xf numFmtId="0" fontId="8" fillId="7" borderId="32" xfId="0" applyFont="1" applyFill="1" applyBorder="1"/>
    <xf numFmtId="0" fontId="2" fillId="0" borderId="18" xfId="0" applyFont="1" applyBorder="1" applyAlignment="1" applyProtection="1">
      <alignment horizontal="center" vertical="center"/>
      <protection locked="0"/>
    </xf>
    <xf numFmtId="0" fontId="3" fillId="3" borderId="18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6" fillId="0" borderId="0" xfId="0" applyNumberFormat="1" applyFont="1"/>
  </cellXfs>
  <cellStyles count="5">
    <cellStyle name="Comma" xfId="1" builtinId="3"/>
    <cellStyle name="Currency" xfId="2" builtinId="4"/>
    <cellStyle name="Normal" xfId="0" builtinId="0"/>
    <cellStyle name="Normal_Sheet1" xfId="3" xr:uid="{00000000-0005-0000-0000-000003000000}"/>
    <cellStyle name="Normal_Sheet1_1" xfId="4" xr:uid="{00000000-0005-0000-0000-000004000000}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6600"/>
        </left>
        <right style="thin">
          <color rgb="FF00660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rgb="FFFFFFCC"/>
        </patternFill>
      </fill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rgb="FFFFFFCC"/>
        </patternFill>
      </fill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solid">
          <fgColor indexed="64"/>
          <bgColor rgb="FFFFFFCC"/>
        </patternFill>
      </fill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solid">
          <fgColor indexed="64"/>
          <bgColor rgb="FFFFFFCC"/>
        </patternFill>
      </fill>
      <border diagonalUp="0" diagonalDown="0">
        <left/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border outline="0">
        <left style="thin">
          <color rgb="FF006600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6600"/>
        </left>
        <right style="thin">
          <color rgb="FF00660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rgb="FFFFFFCC"/>
        </patternFill>
      </fill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rgb="FFFFFFCC"/>
        </patternFill>
      </fill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solid">
          <fgColor indexed="64"/>
          <bgColor rgb="FFFFFFCC"/>
        </patternFill>
      </fill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solid">
          <fgColor indexed="64"/>
          <bgColor rgb="FFFFFFCC"/>
        </patternFill>
      </fill>
      <border diagonalUp="0" diagonalDown="0">
        <left/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border outline="0">
        <left style="thin">
          <color rgb="FF00660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6600"/>
        </left>
        <right/>
        <top style="thin">
          <color rgb="FF006600"/>
        </top>
        <bottom style="thin">
          <color rgb="FF0066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border diagonalUp="0" diagonalDown="0">
        <left/>
        <right/>
        <top style="thin">
          <color rgb="FF006699"/>
        </top>
        <bottom style="thin">
          <color rgb="FF006699"/>
        </bottom>
        <vertical/>
        <horizontal/>
      </border>
    </dxf>
    <dxf>
      <border outline="0">
        <bottom style="double">
          <color rgb="FF006600"/>
        </bottom>
      </border>
    </dxf>
    <dxf>
      <border outline="0">
        <left style="double">
          <color rgb="FF006600"/>
        </left>
        <right style="double">
          <color rgb="FF006600"/>
        </right>
        <top style="double">
          <color rgb="FF006600"/>
        </top>
        <bottom style="double">
          <color rgb="FF0066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6600"/>
        </left>
        <right style="thin">
          <color rgb="FF00660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6600"/>
        </left>
        <right/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4" formatCode="_(* #,##0.000_);_(* \(#,##0.000\);_(* &quot;-&quot;??_);_(@_)"/>
      <alignment horizontal="right" vertical="bottom" textRotation="0" wrapText="0" indent="0" justifyLastLine="0" shrinkToFit="0" readingOrder="0"/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border diagonalUp="0" diagonalDown="0">
        <left/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border outline="0">
        <bottom style="double">
          <color rgb="FF006600"/>
        </bottom>
      </border>
    </dxf>
    <dxf>
      <border outline="0">
        <left style="double">
          <color rgb="FF006600"/>
        </left>
        <right style="double">
          <color rgb="FF006600"/>
        </right>
        <top style="double">
          <color rgb="FF006600"/>
        </top>
        <bottom style="double">
          <color rgb="FF0066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6600"/>
        </left>
        <right style="thin">
          <color rgb="FF00660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6600"/>
        </left>
        <right/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4" formatCode="_(* #,##0.000_);_(* \(#,##0.000\);_(* &quot;-&quot;??_);_(@_)"/>
      <alignment horizontal="right" vertical="bottom" textRotation="0" wrapText="0" indent="0" justifyLastLine="0" shrinkToFit="0" readingOrder="0"/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border diagonalUp="0" diagonalDown="0">
        <left/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border outline="0">
        <bottom style="double">
          <color rgb="FF006600"/>
        </bottom>
      </border>
    </dxf>
    <dxf>
      <border outline="0">
        <left style="double">
          <color rgb="FF006600"/>
        </left>
        <right style="double">
          <color rgb="FF006600"/>
        </right>
        <top style="double">
          <color rgb="FF006600"/>
        </top>
        <bottom style="double">
          <color rgb="FF0066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6600"/>
        </left>
        <right/>
        <top style="thin">
          <color rgb="FF006600"/>
        </top>
        <bottom style="thin">
          <color rgb="FF006600"/>
        </bottom>
        <vertical/>
        <horizontal/>
      </border>
      <protection locked="1" hidden="0"/>
    </dxf>
    <dxf>
      <border outline="0">
        <bottom style="double">
          <color rgb="FF006600"/>
        </bottom>
      </border>
    </dxf>
    <dxf>
      <border outline="0">
        <left style="double">
          <color rgb="FF006600"/>
        </left>
        <right style="double">
          <color rgb="FF006600"/>
        </right>
        <top style="double">
          <color rgb="FF006600"/>
        </top>
        <bottom style="double">
          <color rgb="FF0066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double">
          <color rgb="FF006600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double">
          <color rgb="FF006600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double">
          <color rgb="FF006600"/>
        </bottom>
      </border>
    </dxf>
  </dxfs>
  <tableStyles count="1" defaultTableStyle="TableStyleMedium2" defaultPivotStyle="PivotStyleLight16">
    <tableStyle name="Table Style 1" pivot="0" count="0" xr9:uid="{01C7A65E-BA26-4A01-8642-4AA248DD4943}"/>
  </tableStyles>
  <colors>
    <mruColors>
      <color rgb="FF006600"/>
      <color rgb="FF006699"/>
      <color rgb="FF0000FF"/>
      <color rgb="FFFFFFCC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1838325</xdr:colOff>
      <xdr:row>0</xdr:row>
      <xdr:rowOff>57150</xdr:rowOff>
    </xdr:from>
    <xdr:to>
      <xdr:col>0</xdr:col>
      <xdr:colOff>2457450</xdr:colOff>
      <xdr:row>1</xdr:row>
      <xdr:rowOff>242921</xdr:rowOff>
    </xdr:to>
    <xdr:pic>
      <xdr:nvPicPr>
        <xdr:cNvPr id="3" name="Picture 2" descr="YOR California Logo&#10;California Youth Opioid Response">
          <a:extLst>
            <a:ext uri="{FF2B5EF4-FFF2-40B4-BE49-F238E27FC236}">
              <a16:creationId xmlns:a16="http://schemas.microsoft.com/office/drawing/2014/main" id="{44EB8F4C-0202-6FA3-1EC1-5D7B2BEDAF3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57150"/>
          <a:ext cx="619125" cy="4905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49E5E3-CA52-4247-8E8B-734D3246B6B4}" name="Table1" displayName="Table1" ref="A3:B11" totalsRowShown="0" tableBorderDxfId="41">
  <autoFilter ref="A3:B11" xr:uid="{3149E5E3-CA52-4247-8E8B-734D3246B6B4}">
    <filterColumn colId="0" hiddenButton="1"/>
    <filterColumn colId="1" hiddenButton="1"/>
  </autoFilter>
  <tableColumns count="2">
    <tableColumn id="1" xr3:uid="{35B6FC18-23B0-454B-89AF-792ABE7450CE}" name="Applicant Information" dataDxfId="40"/>
    <tableColumn id="2" xr3:uid="{78D48FA4-87D1-4728-9AA2-E94ABAAD5E8C}" name="Enter Applicant Information" dataDxfId="39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ECF67B-17BE-4D89-A59A-5E8E8D5B8EB9}" name="Table2" displayName="Table2" ref="A13:B21" totalsRowShown="0" headerRowBorderDxfId="37" tableBorderDxfId="38">
  <autoFilter ref="A13:B21" xr:uid="{E0ECF67B-17BE-4D89-A59A-5E8E8D5B8EB9}">
    <filterColumn colId="0" hiddenButton="1"/>
    <filterColumn colId="1" hiddenButton="1"/>
  </autoFilter>
  <tableColumns count="2">
    <tableColumn id="1" xr3:uid="{AB3EF7F8-45FB-43A3-9FD6-C38A6DDC75BF}" name="#"/>
    <tableColumn id="2" xr3:uid="{0A7DCFCC-DEF3-4981-9FF4-B69271F7DA10}" name="Total Funds" dataDxfId="36" dataCellStyle="Currency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FEB362-39B7-4000-B88D-916145576E6E}" name="Table3" displayName="Table3" ref="A2:D13" totalsRowShown="0" headerRowDxfId="29" headerRowBorderDxfId="34" tableBorderDxfId="35">
  <autoFilter ref="A2:D13" xr:uid="{16FEB362-39B7-4000-B88D-916145576E6E}">
    <filterColumn colId="0" hiddenButton="1"/>
    <filterColumn colId="1" hiddenButton="1"/>
    <filterColumn colId="2" hiddenButton="1"/>
    <filterColumn colId="3" hiddenButton="1"/>
  </autoFilter>
  <tableColumns count="4">
    <tableColumn id="1" xr3:uid="{E8C446F5-3E2F-4D11-9C6F-F4F563A0D8D8}" name="Position Title" dataDxfId="33"/>
    <tableColumn id="2" xr3:uid="{A27E4598-BA8D-43A6-BE09-B123A1449E84}" name="FTE" dataDxfId="32" dataCellStyle="Comma"/>
    <tableColumn id="3" xr3:uid="{E9C6CD4E-5F7F-47E3-BF16-38D0E530A92F}" name="Hourly Rate" dataDxfId="31" dataCellStyle="Currency"/>
    <tableColumn id="4" xr3:uid="{E35F097C-651C-4F6C-A37D-0599F29891D7}" name="Amount" dataDxfId="30" dataCellStyle="Currency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F55002D-8943-4783-BB93-608522978994}" name="Table4" displayName="Table4" ref="A15:D27" totalsRowShown="0" headerRowDxfId="22" headerRowBorderDxfId="27" tableBorderDxfId="28">
  <autoFilter ref="A15:D27" xr:uid="{4F55002D-8943-4783-BB93-608522978994}">
    <filterColumn colId="0" hiddenButton="1"/>
    <filterColumn colId="1" hiddenButton="1"/>
    <filterColumn colId="2" hiddenButton="1"/>
    <filterColumn colId="3" hiddenButton="1"/>
  </autoFilter>
  <tableColumns count="4">
    <tableColumn id="1" xr3:uid="{6F26F22A-BC7C-462B-93A9-F8725F0B709D}" name="Position Title" dataDxfId="26"/>
    <tableColumn id="2" xr3:uid="{67379BC2-EC3F-4C88-B1E6-60A384258E8F}" name="FTE" dataDxfId="25" dataCellStyle="Comma"/>
    <tableColumn id="3" xr3:uid="{5870DFDC-252F-4FF0-B18F-3E0447ABEEB4}" name="Hourly Rate" dataDxfId="24" dataCellStyle="Currency"/>
    <tableColumn id="4" xr3:uid="{5DD82235-B8B3-41B0-BA37-18F7E5C899CA}" name="Amount" dataDxfId="23" dataCellStyle="Currency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AAA2C15-A849-42FA-9FEF-8D69C465C827}" name="Table7" displayName="Table7" ref="A29:B55" totalsRowShown="0" headerRowBorderDxfId="20" tableBorderDxfId="21">
  <autoFilter ref="A29:B55" xr:uid="{6AAA2C15-A849-42FA-9FEF-8D69C465C827}">
    <filterColumn colId="0" hiddenButton="1"/>
    <filterColumn colId="1" hiddenButton="1"/>
  </autoFilter>
  <tableColumns count="2">
    <tableColumn id="1" xr3:uid="{BED66018-ACCF-420A-84A2-889139E53015}" name="Expense Category" dataDxfId="19" dataCellStyle="Normal_Sheet1"/>
    <tableColumn id="2" xr3:uid="{EEB7E4B5-2387-4D22-B9EB-0ABB70E08932}" name="Amount" dataDxfId="18" dataCellStyle="Currency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00595A4-6570-43AC-97A5-45A842F0F11E}" name="Table8" displayName="Table8" ref="A3:F14" totalsRowShown="0" headerRowDxfId="10" tableBorderDxfId="17">
  <autoFilter ref="A3:F14" xr:uid="{300595A4-6570-43AC-97A5-45A842F0F1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18395DC-971A-4516-A702-0AF0EA87AD90}" name="Position Title" dataDxfId="16"/>
    <tableColumn id="2" xr3:uid="{B97C094C-BD9F-4AFC-866C-F68271616ED1}" name="FTE" dataDxfId="15"/>
    <tableColumn id="3" xr3:uid="{B52C10A1-186F-45B4-B4B1-6175938023DA}" name="Hourly Rate" dataDxfId="14" dataCellStyle="Currency"/>
    <tableColumn id="4" xr3:uid="{8BE03CD3-AF42-423B-BE4C-7A0F24724E7A}" name="Amount" dataDxfId="13" dataCellStyle="Currency"/>
    <tableColumn id="5" xr3:uid="{940F15FF-E0D5-4658-9BBE-CD38C5F26324}" name="Calculation" dataDxfId="12"/>
    <tableColumn id="6" xr3:uid="{9AF44CF2-2D0D-49BA-9F12-A2F75DF4C449}" name="Please explain" dataDxfId="11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BD858B7-B4D2-496B-9F35-08F6999E8B4E}" name="Table9" displayName="Table9" ref="A16:F28" totalsRowShown="0" headerRowDxfId="2" tableBorderDxfId="9">
  <autoFilter ref="A16:F28" xr:uid="{FBD858B7-B4D2-496B-9F35-08F6999E8B4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9C7CAB3-FC57-4927-B3DD-8D890DA445A3}" name="Position Title" dataDxfId="8"/>
    <tableColumn id="2" xr3:uid="{C975721F-31EC-4733-B798-58E5498F2889}" name="FTE" dataDxfId="7"/>
    <tableColumn id="3" xr3:uid="{3C71D9C4-F973-4CC9-8860-3C8DD5971FA0}" name="Hourly Rate" dataDxfId="6" dataCellStyle="Currency"/>
    <tableColumn id="4" xr3:uid="{BC30F359-5E3D-477A-ACBF-4279C4C8AB59}" name="Amount" dataDxfId="5" dataCellStyle="Currency"/>
    <tableColumn id="5" xr3:uid="{59E3DFEB-EA62-4AFB-958D-6ED9401EF8E0}" name="Calculation" dataDxfId="4"/>
    <tableColumn id="6" xr3:uid="{FE14E2D1-3B08-4F84-ABAE-7C824756D9FA}" name="Please explain" dataDxfId="3"/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16CFF69-890C-4B56-8D23-0F613A3E9683}" name="Table10" displayName="Table10" ref="A30:D59" totalsRowShown="0">
  <autoFilter ref="A30:D59" xr:uid="{B16CFF69-890C-4B56-8D23-0F613A3E9683}">
    <filterColumn colId="0" hiddenButton="1"/>
    <filterColumn colId="1" hiddenButton="1"/>
    <filterColumn colId="2" hiddenButton="1"/>
    <filterColumn colId="3" hiddenButton="1"/>
  </autoFilter>
  <tableColumns count="4">
    <tableColumn id="1" xr3:uid="{80803FA2-93E5-4EA6-A749-ED80BF17950D}" name="Expense Category"/>
    <tableColumn id="2" xr3:uid="{C0FC95DD-91B0-415D-894F-D6CA016663F9}" name="Amount"/>
    <tableColumn id="3" xr3:uid="{33F89619-62DE-442D-A5E8-D59F7D02DBEE}" name="Calculation" dataDxfId="1"/>
    <tableColumn id="4" xr3:uid="{F5DF017F-5A21-4DB2-97D4-1E01C8560A15}" name="Justification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zoomScale="140" zoomScaleNormal="140" workbookViewId="0"/>
  </sheetViews>
  <sheetFormatPr defaultColWidth="25.85546875" defaultRowHeight="18" customHeight="1" x14ac:dyDescent="0.15"/>
  <cols>
    <col min="1" max="1" width="38.42578125" style="1" customWidth="1"/>
    <col min="2" max="2" width="52.42578125" style="1" customWidth="1"/>
    <col min="3" max="16384" width="25.85546875" style="1"/>
  </cols>
  <sheetData>
    <row r="1" spans="1:2" ht="24" customHeight="1" x14ac:dyDescent="0.25">
      <c r="A1" s="99" t="s">
        <v>0</v>
      </c>
      <c r="B1" s="20"/>
    </row>
    <row r="2" spans="1:2" ht="21.75" customHeight="1" x14ac:dyDescent="0.25">
      <c r="A2" s="21" t="s">
        <v>116</v>
      </c>
      <c r="B2" s="23"/>
    </row>
    <row r="3" spans="1:2" ht="41.25" customHeight="1" thickBot="1" x14ac:dyDescent="0.2">
      <c r="A3" s="49" t="s">
        <v>124</v>
      </c>
      <c r="B3" s="50" t="s">
        <v>125</v>
      </c>
    </row>
    <row r="4" spans="1:2" ht="18" customHeight="1" thickTop="1" thickBot="1" x14ac:dyDescent="0.2">
      <c r="A4" s="43" t="s">
        <v>1</v>
      </c>
      <c r="B4" s="44"/>
    </row>
    <row r="5" spans="1:2" ht="18" customHeight="1" thickTop="1" x14ac:dyDescent="0.15">
      <c r="A5" s="39" t="s">
        <v>114</v>
      </c>
      <c r="B5" s="40"/>
    </row>
    <row r="6" spans="1:2" ht="18" customHeight="1" x14ac:dyDescent="0.15">
      <c r="A6" s="39" t="s">
        <v>2</v>
      </c>
      <c r="B6" s="40"/>
    </row>
    <row r="7" spans="1:2" ht="18" customHeight="1" thickBot="1" x14ac:dyDescent="0.2">
      <c r="A7" s="41" t="s">
        <v>3</v>
      </c>
      <c r="B7" s="42"/>
    </row>
    <row r="8" spans="1:2" ht="18" customHeight="1" thickTop="1" x14ac:dyDescent="0.15">
      <c r="A8" s="38" t="s">
        <v>4</v>
      </c>
      <c r="B8" s="45"/>
    </row>
    <row r="9" spans="1:2" ht="18" customHeight="1" x14ac:dyDescent="0.15">
      <c r="A9" s="46" t="s">
        <v>5</v>
      </c>
      <c r="B9" s="40"/>
    </row>
    <row r="10" spans="1:2" ht="18" customHeight="1" x14ac:dyDescent="0.15">
      <c r="A10" s="46" t="s">
        <v>6</v>
      </c>
      <c r="B10" s="40"/>
    </row>
    <row r="11" spans="1:2" ht="18" customHeight="1" x14ac:dyDescent="0.15">
      <c r="A11" s="51" t="s">
        <v>118</v>
      </c>
      <c r="B11" s="52"/>
    </row>
    <row r="12" spans="1:2" ht="41.25" customHeight="1" x14ac:dyDescent="0.15">
      <c r="A12" s="2" t="s">
        <v>7</v>
      </c>
      <c r="B12" s="3"/>
    </row>
    <row r="13" spans="1:2" ht="18" customHeight="1" thickBot="1" x14ac:dyDescent="0.2">
      <c r="A13" s="60" t="s">
        <v>8</v>
      </c>
      <c r="B13" s="61" t="s">
        <v>9</v>
      </c>
    </row>
    <row r="14" spans="1:2" ht="18" customHeight="1" thickTop="1" x14ac:dyDescent="0.15">
      <c r="A14" s="53" t="s">
        <v>119</v>
      </c>
      <c r="B14" s="57"/>
    </row>
    <row r="15" spans="1:2" ht="18" customHeight="1" x14ac:dyDescent="0.15">
      <c r="A15" s="54" t="s">
        <v>123</v>
      </c>
      <c r="B15" s="58"/>
    </row>
    <row r="16" spans="1:2" ht="18" customHeight="1" x14ac:dyDescent="0.15">
      <c r="A16" s="55" t="s">
        <v>10</v>
      </c>
      <c r="B16" s="58">
        <f>+B15+B14</f>
        <v>0</v>
      </c>
    </row>
    <row r="17" spans="1:2" ht="18" customHeight="1" x14ac:dyDescent="0.15">
      <c r="A17" s="54" t="s">
        <v>11</v>
      </c>
      <c r="B17" s="58"/>
    </row>
    <row r="18" spans="1:2" ht="18" customHeight="1" x14ac:dyDescent="0.15">
      <c r="A18" s="55" t="s">
        <v>12</v>
      </c>
      <c r="B18" s="58">
        <f>B17+B16</f>
        <v>0</v>
      </c>
    </row>
    <row r="19" spans="1:2" ht="18" customHeight="1" x14ac:dyDescent="0.15">
      <c r="A19" s="54" t="s">
        <v>122</v>
      </c>
      <c r="B19" s="59">
        <v>0</v>
      </c>
    </row>
    <row r="20" spans="1:2" ht="18" customHeight="1" x14ac:dyDescent="0.15">
      <c r="A20" s="56" t="s">
        <v>13</v>
      </c>
      <c r="B20" s="59">
        <v>0</v>
      </c>
    </row>
    <row r="21" spans="1:2" ht="18" customHeight="1" x14ac:dyDescent="0.15">
      <c r="A21" s="62" t="s">
        <v>14</v>
      </c>
      <c r="B21" s="63">
        <f>B20+B18+B19</f>
        <v>0</v>
      </c>
    </row>
    <row r="22" spans="1:2" ht="18" customHeight="1" x14ac:dyDescent="0.15">
      <c r="A22" s="3"/>
      <c r="B22" s="3"/>
    </row>
  </sheetData>
  <phoneticPr fontId="0" type="noConversion"/>
  <pageMargins left="0.75" right="0.75" top="0.5" bottom="0.75" header="0.5" footer="0.5"/>
  <pageSetup orientation="portrait" r:id="rId1"/>
  <headerFooter alignWithMargins="0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5"/>
  <sheetViews>
    <sheetView workbookViewId="0"/>
  </sheetViews>
  <sheetFormatPr defaultColWidth="9.140625" defaultRowHeight="18" customHeight="1" x14ac:dyDescent="0.15"/>
  <cols>
    <col min="1" max="1" width="66.7109375" style="3" customWidth="1"/>
    <col min="2" max="2" width="12.7109375" style="3" customWidth="1"/>
    <col min="3" max="3" width="14" style="3" customWidth="1"/>
    <col min="4" max="4" width="14.42578125" style="3" customWidth="1"/>
    <col min="5" max="5" width="9.140625" style="3"/>
    <col min="6" max="6" width="11.5703125" style="3" bestFit="1" customWidth="1"/>
    <col min="7" max="7" width="9.140625" style="3"/>
    <col min="8" max="8" width="27.7109375" style="3" bestFit="1" customWidth="1"/>
    <col min="9" max="10" width="10.7109375" style="3" customWidth="1"/>
    <col min="11" max="11" width="15" style="3" customWidth="1"/>
    <col min="12" max="16384" width="9.140625" style="3"/>
  </cols>
  <sheetData>
    <row r="1" spans="1:6" ht="36" customHeight="1" x14ac:dyDescent="0.15">
      <c r="A1" s="67" t="s">
        <v>120</v>
      </c>
      <c r="B1" s="25"/>
      <c r="C1" s="25"/>
    </row>
    <row r="2" spans="1:6" ht="18" customHeight="1" thickBot="1" x14ac:dyDescent="0.2">
      <c r="A2" s="60" t="s">
        <v>15</v>
      </c>
      <c r="B2" s="72" t="s">
        <v>16</v>
      </c>
      <c r="C2" s="72" t="s">
        <v>17</v>
      </c>
      <c r="D2" s="73" t="s">
        <v>18</v>
      </c>
    </row>
    <row r="3" spans="1:6" ht="18" customHeight="1" thickTop="1" x14ac:dyDescent="0.15">
      <c r="A3" s="68"/>
      <c r="B3" s="47"/>
      <c r="C3" s="48"/>
      <c r="D3" s="69">
        <f t="shared" ref="D3:D11" si="0">ROUND((5027*B3)*C3,0)</f>
        <v>0</v>
      </c>
    </row>
    <row r="4" spans="1:6" ht="18" customHeight="1" x14ac:dyDescent="0.15">
      <c r="A4" s="56"/>
      <c r="B4" s="26"/>
      <c r="C4" s="27"/>
      <c r="D4" s="70">
        <f t="shared" si="0"/>
        <v>0</v>
      </c>
      <c r="F4" s="11"/>
    </row>
    <row r="5" spans="1:6" ht="18" customHeight="1" x14ac:dyDescent="0.15">
      <c r="A5" s="56"/>
      <c r="B5" s="26"/>
      <c r="C5" s="27"/>
      <c r="D5" s="70">
        <f t="shared" si="0"/>
        <v>0</v>
      </c>
    </row>
    <row r="6" spans="1:6" ht="18" customHeight="1" x14ac:dyDescent="0.15">
      <c r="A6" s="56"/>
      <c r="B6" s="26"/>
      <c r="C6" s="27"/>
      <c r="D6" s="70">
        <f t="shared" si="0"/>
        <v>0</v>
      </c>
    </row>
    <row r="7" spans="1:6" ht="18" customHeight="1" x14ac:dyDescent="0.15">
      <c r="A7" s="56"/>
      <c r="B7" s="26"/>
      <c r="C7" s="27"/>
      <c r="D7" s="70">
        <f t="shared" si="0"/>
        <v>0</v>
      </c>
    </row>
    <row r="8" spans="1:6" ht="18" customHeight="1" x14ac:dyDescent="0.15">
      <c r="A8" s="56"/>
      <c r="B8" s="26"/>
      <c r="C8" s="27"/>
      <c r="D8" s="70">
        <f t="shared" si="0"/>
        <v>0</v>
      </c>
    </row>
    <row r="9" spans="1:6" ht="18" customHeight="1" x14ac:dyDescent="0.15">
      <c r="A9" s="56"/>
      <c r="B9" s="26"/>
      <c r="C9" s="27"/>
      <c r="D9" s="70">
        <f t="shared" si="0"/>
        <v>0</v>
      </c>
    </row>
    <row r="10" spans="1:6" ht="18" customHeight="1" x14ac:dyDescent="0.15">
      <c r="A10" s="56"/>
      <c r="B10" s="26"/>
      <c r="C10" s="27"/>
      <c r="D10" s="70">
        <f t="shared" si="0"/>
        <v>0</v>
      </c>
    </row>
    <row r="11" spans="1:6" ht="18" customHeight="1" x14ac:dyDescent="0.15">
      <c r="A11" s="56"/>
      <c r="B11" s="26"/>
      <c r="C11" s="27"/>
      <c r="D11" s="70">
        <f t="shared" si="0"/>
        <v>0</v>
      </c>
    </row>
    <row r="12" spans="1:6" ht="18" customHeight="1" x14ac:dyDescent="0.15">
      <c r="A12" s="56" t="s">
        <v>19</v>
      </c>
      <c r="B12" s="29"/>
      <c r="C12" s="30"/>
      <c r="D12" s="71"/>
    </row>
    <row r="13" spans="1:6" ht="18" customHeight="1" x14ac:dyDescent="0.15">
      <c r="A13" s="74" t="s">
        <v>20</v>
      </c>
      <c r="B13" s="75">
        <f>SUM(B3:B12)</f>
        <v>0</v>
      </c>
      <c r="C13" s="76"/>
      <c r="D13" s="77">
        <f>SUM(D3:D12)</f>
        <v>0</v>
      </c>
    </row>
    <row r="14" spans="1:6" s="66" customFormat="1" ht="36" customHeight="1" x14ac:dyDescent="0.15">
      <c r="A14" s="64" t="s">
        <v>21</v>
      </c>
      <c r="B14" s="64"/>
      <c r="C14" s="64"/>
      <c r="D14" s="65"/>
    </row>
    <row r="15" spans="1:6" ht="18" customHeight="1" thickBot="1" x14ac:dyDescent="0.2">
      <c r="A15" s="60" t="s">
        <v>15</v>
      </c>
      <c r="B15" s="72" t="s">
        <v>16</v>
      </c>
      <c r="C15" s="72" t="s">
        <v>17</v>
      </c>
      <c r="D15" s="73" t="s">
        <v>18</v>
      </c>
    </row>
    <row r="16" spans="1:6" ht="18" customHeight="1" thickTop="1" x14ac:dyDescent="0.15">
      <c r="A16" s="68"/>
      <c r="B16" s="47"/>
      <c r="C16" s="48"/>
      <c r="D16" s="69">
        <f t="shared" ref="D16:D25" si="1">ROUND((5027*B16)*C16,0)</f>
        <v>0</v>
      </c>
    </row>
    <row r="17" spans="1:4" ht="18" customHeight="1" x14ac:dyDescent="0.15">
      <c r="A17" s="56"/>
      <c r="B17" s="26"/>
      <c r="C17" s="27"/>
      <c r="D17" s="70">
        <f t="shared" si="1"/>
        <v>0</v>
      </c>
    </row>
    <row r="18" spans="1:4" ht="18" customHeight="1" x14ac:dyDescent="0.15">
      <c r="A18" s="56"/>
      <c r="B18" s="26"/>
      <c r="C18" s="27"/>
      <c r="D18" s="70">
        <f t="shared" si="1"/>
        <v>0</v>
      </c>
    </row>
    <row r="19" spans="1:4" ht="18" customHeight="1" x14ac:dyDescent="0.15">
      <c r="A19" s="56"/>
      <c r="B19" s="26"/>
      <c r="C19" s="27"/>
      <c r="D19" s="70">
        <f t="shared" si="1"/>
        <v>0</v>
      </c>
    </row>
    <row r="20" spans="1:4" ht="18" customHeight="1" x14ac:dyDescent="0.15">
      <c r="A20" s="56"/>
      <c r="B20" s="26"/>
      <c r="C20" s="27"/>
      <c r="D20" s="70">
        <f t="shared" si="1"/>
        <v>0</v>
      </c>
    </row>
    <row r="21" spans="1:4" ht="18" customHeight="1" x14ac:dyDescent="0.15">
      <c r="A21" s="56"/>
      <c r="B21" s="26"/>
      <c r="C21" s="27"/>
      <c r="D21" s="70">
        <f t="shared" si="1"/>
        <v>0</v>
      </c>
    </row>
    <row r="22" spans="1:4" ht="18" customHeight="1" x14ac:dyDescent="0.15">
      <c r="A22" s="56"/>
      <c r="B22" s="26"/>
      <c r="C22" s="27"/>
      <c r="D22" s="70">
        <f t="shared" si="1"/>
        <v>0</v>
      </c>
    </row>
    <row r="23" spans="1:4" ht="18" customHeight="1" x14ac:dyDescent="0.15">
      <c r="A23" s="56"/>
      <c r="B23" s="26"/>
      <c r="C23" s="27"/>
      <c r="D23" s="70">
        <f t="shared" si="1"/>
        <v>0</v>
      </c>
    </row>
    <row r="24" spans="1:4" ht="18" customHeight="1" x14ac:dyDescent="0.15">
      <c r="A24" s="56"/>
      <c r="B24" s="26"/>
      <c r="C24" s="27"/>
      <c r="D24" s="70">
        <f t="shared" si="1"/>
        <v>0</v>
      </c>
    </row>
    <row r="25" spans="1:4" ht="18" customHeight="1" x14ac:dyDescent="0.15">
      <c r="A25" s="56"/>
      <c r="B25" s="26"/>
      <c r="C25" s="27"/>
      <c r="D25" s="70">
        <f t="shared" si="1"/>
        <v>0</v>
      </c>
    </row>
    <row r="26" spans="1:4" ht="18" customHeight="1" x14ac:dyDescent="0.15">
      <c r="A26" s="56" t="s">
        <v>19</v>
      </c>
      <c r="B26" s="29"/>
      <c r="C26" s="30"/>
      <c r="D26" s="71"/>
    </row>
    <row r="27" spans="1:4" ht="18" customHeight="1" x14ac:dyDescent="0.15">
      <c r="A27" s="74" t="s">
        <v>20</v>
      </c>
      <c r="B27" s="75">
        <f>SUM(B16:B26)</f>
        <v>0</v>
      </c>
      <c r="C27" s="76"/>
      <c r="D27" s="77">
        <f>SUM(D16:D26)</f>
        <v>0</v>
      </c>
    </row>
    <row r="28" spans="1:4" ht="36" customHeight="1" x14ac:dyDescent="0.15">
      <c r="A28" s="2" t="s">
        <v>22</v>
      </c>
    </row>
    <row r="29" spans="1:4" ht="18" customHeight="1" thickBot="1" x14ac:dyDescent="0.2">
      <c r="A29" s="84" t="s">
        <v>23</v>
      </c>
      <c r="B29" s="73" t="s">
        <v>18</v>
      </c>
    </row>
    <row r="30" spans="1:4" ht="18" customHeight="1" thickTop="1" x14ac:dyDescent="0.15">
      <c r="A30" s="78"/>
      <c r="B30" s="82"/>
    </row>
    <row r="31" spans="1:4" ht="18" customHeight="1" x14ac:dyDescent="0.15">
      <c r="A31" s="79"/>
      <c r="B31" s="83"/>
    </row>
    <row r="32" spans="1:4" ht="18" customHeight="1" x14ac:dyDescent="0.15">
      <c r="A32" s="79"/>
      <c r="B32" s="83"/>
    </row>
    <row r="33" spans="1:2" ht="18" customHeight="1" x14ac:dyDescent="0.15">
      <c r="A33" s="79"/>
      <c r="B33" s="83"/>
    </row>
    <row r="34" spans="1:2" ht="18" customHeight="1" x14ac:dyDescent="0.15">
      <c r="A34" s="79"/>
      <c r="B34" s="83"/>
    </row>
    <row r="35" spans="1:2" ht="18" customHeight="1" x14ac:dyDescent="0.15">
      <c r="A35" s="79"/>
      <c r="B35" s="83"/>
    </row>
    <row r="36" spans="1:2" ht="18" customHeight="1" x14ac:dyDescent="0.15">
      <c r="A36" s="79"/>
      <c r="B36" s="83"/>
    </row>
    <row r="37" spans="1:2" ht="18" customHeight="1" x14ac:dyDescent="0.15">
      <c r="A37" s="79"/>
      <c r="B37" s="83"/>
    </row>
    <row r="38" spans="1:2" ht="18" customHeight="1" x14ac:dyDescent="0.15">
      <c r="A38" s="79" t="s">
        <v>24</v>
      </c>
      <c r="B38" s="83"/>
    </row>
    <row r="39" spans="1:2" ht="18" customHeight="1" x14ac:dyDescent="0.15">
      <c r="A39" s="79"/>
      <c r="B39" s="83"/>
    </row>
    <row r="40" spans="1:2" ht="18" customHeight="1" x14ac:dyDescent="0.15">
      <c r="A40" s="80"/>
      <c r="B40" s="83"/>
    </row>
    <row r="41" spans="1:2" ht="18" customHeight="1" x14ac:dyDescent="0.15">
      <c r="A41" s="80"/>
      <c r="B41" s="83"/>
    </row>
    <row r="42" spans="1:2" ht="18" customHeight="1" x14ac:dyDescent="0.15">
      <c r="A42" s="80"/>
      <c r="B42" s="83"/>
    </row>
    <row r="43" spans="1:2" ht="18" customHeight="1" x14ac:dyDescent="0.15">
      <c r="A43" s="80"/>
      <c r="B43" s="83"/>
    </row>
    <row r="44" spans="1:2" ht="18" customHeight="1" x14ac:dyDescent="0.15">
      <c r="A44" s="80"/>
      <c r="B44" s="83"/>
    </row>
    <row r="45" spans="1:2" ht="18" customHeight="1" x14ac:dyDescent="0.15">
      <c r="A45" s="79" t="s">
        <v>25</v>
      </c>
      <c r="B45" s="83"/>
    </row>
    <row r="46" spans="1:2" ht="18" customHeight="1" x14ac:dyDescent="0.15">
      <c r="A46" s="80"/>
      <c r="B46" s="83"/>
    </row>
    <row r="47" spans="1:2" ht="18" customHeight="1" x14ac:dyDescent="0.15">
      <c r="A47" s="80"/>
      <c r="B47" s="83"/>
    </row>
    <row r="48" spans="1:2" ht="18" customHeight="1" x14ac:dyDescent="0.15">
      <c r="A48" s="80"/>
      <c r="B48" s="83"/>
    </row>
    <row r="49" spans="1:2" ht="18" customHeight="1" x14ac:dyDescent="0.15">
      <c r="A49" s="80"/>
      <c r="B49" s="83"/>
    </row>
    <row r="50" spans="1:2" ht="18" customHeight="1" x14ac:dyDescent="0.15">
      <c r="A50" s="79" t="s">
        <v>26</v>
      </c>
      <c r="B50" s="83"/>
    </row>
    <row r="51" spans="1:2" ht="18" customHeight="1" x14ac:dyDescent="0.15">
      <c r="A51" s="81"/>
      <c r="B51" s="83"/>
    </row>
    <row r="52" spans="1:2" ht="18" customHeight="1" x14ac:dyDescent="0.15">
      <c r="A52" s="80"/>
      <c r="B52" s="83"/>
    </row>
    <row r="53" spans="1:2" ht="18" customHeight="1" x14ac:dyDescent="0.15">
      <c r="A53" s="80"/>
      <c r="B53" s="83"/>
    </row>
    <row r="54" spans="1:2" ht="18" customHeight="1" x14ac:dyDescent="0.15">
      <c r="A54" s="80"/>
      <c r="B54" s="83"/>
    </row>
    <row r="55" spans="1:2" ht="18" customHeight="1" x14ac:dyDescent="0.15">
      <c r="A55" s="85" t="s">
        <v>20</v>
      </c>
      <c r="B55" s="86">
        <f>ROUND(SUM(B30:B54),0)</f>
        <v>0</v>
      </c>
    </row>
  </sheetData>
  <sheetProtection insertRows="0"/>
  <phoneticPr fontId="0" type="noConversion"/>
  <pageMargins left="0.5" right="0.25" top="1" bottom="0.75" header="0.5" footer="0.5"/>
  <pageSetup scale="98" fitToHeight="0" orientation="portrait" r:id="rId1"/>
  <headerFooter alignWithMargins="0"/>
  <rowBreaks count="1" manualBreakCount="1">
    <brk id="27" max="16383" man="1"/>
  </rowBreaks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A2BA31-F13A-4929-B54B-BE888EC6CDAC}">
          <x14:formula1>
            <xm:f>'Service and Supplies Des'!$A$1:$A$80</xm:f>
          </x14:formula1>
          <xm:sqref>A30:A37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2"/>
  <sheetViews>
    <sheetView topLeftCell="A54" zoomScale="142" zoomScaleNormal="142" workbookViewId="0">
      <selection activeCell="C72" sqref="C72"/>
    </sheetView>
  </sheetViews>
  <sheetFormatPr defaultColWidth="9.140625" defaultRowHeight="15" x14ac:dyDescent="0.3"/>
  <cols>
    <col min="1" max="1" width="9.140625" style="15"/>
    <col min="2" max="2" width="66.85546875" style="15" customWidth="1"/>
    <col min="3" max="3" width="21.85546875" style="14" customWidth="1"/>
    <col min="4" max="4" width="69.5703125" style="14" bestFit="1" customWidth="1"/>
    <col min="5" max="16384" width="9.140625" style="6"/>
  </cols>
  <sheetData>
    <row r="1" spans="1:4" x14ac:dyDescent="0.3">
      <c r="A1" s="16" t="s">
        <v>27</v>
      </c>
      <c r="B1" s="16" t="s">
        <v>28</v>
      </c>
    </row>
    <row r="2" spans="1:4" x14ac:dyDescent="0.3">
      <c r="A2" s="17">
        <v>1</v>
      </c>
      <c r="B2" s="18" t="s">
        <v>36</v>
      </c>
      <c r="D2" s="14" t="str">
        <f t="shared" ref="D2:D64" si="0">A2&amp;":"&amp;B2</f>
        <v>1:Accounting/Audit</v>
      </c>
    </row>
    <row r="3" spans="1:4" x14ac:dyDescent="0.3">
      <c r="A3" s="17">
        <v>2</v>
      </c>
      <c r="B3" s="18" t="s">
        <v>39</v>
      </c>
      <c r="D3" s="14" t="str">
        <f t="shared" si="0"/>
        <v>2:Advertising</v>
      </c>
    </row>
    <row r="4" spans="1:4" x14ac:dyDescent="0.3">
      <c r="A4" s="17">
        <v>3</v>
      </c>
      <c r="B4" s="18" t="s">
        <v>66</v>
      </c>
      <c r="D4" s="14" t="str">
        <f t="shared" si="0"/>
        <v>3:Alarm/Security</v>
      </c>
    </row>
    <row r="5" spans="1:4" x14ac:dyDescent="0.3">
      <c r="A5" s="17">
        <v>4</v>
      </c>
      <c r="B5" s="18" t="s">
        <v>73</v>
      </c>
      <c r="D5" s="14" t="str">
        <f t="shared" si="0"/>
        <v>4:Background Checks</v>
      </c>
    </row>
    <row r="6" spans="1:4" x14ac:dyDescent="0.3">
      <c r="A6" s="17">
        <v>5</v>
      </c>
      <c r="B6" s="19" t="s">
        <v>111</v>
      </c>
      <c r="D6" s="14" t="str">
        <f t="shared" si="0"/>
        <v>5:Bandages, ice pack, and non-procedural first aid supplies</v>
      </c>
    </row>
    <row r="7" spans="1:4" x14ac:dyDescent="0.3">
      <c r="A7" s="17">
        <v>6</v>
      </c>
      <c r="B7" s="18" t="s">
        <v>60</v>
      </c>
      <c r="D7" s="14" t="str">
        <f t="shared" si="0"/>
        <v>6:Bank Charges</v>
      </c>
    </row>
    <row r="8" spans="1:4" x14ac:dyDescent="0.3">
      <c r="A8" s="17">
        <v>7</v>
      </c>
      <c r="B8" s="18" t="s">
        <v>37</v>
      </c>
      <c r="D8" s="14" t="str">
        <f t="shared" si="0"/>
        <v>7:Bldg. Maintenance</v>
      </c>
    </row>
    <row r="9" spans="1:4" x14ac:dyDescent="0.3">
      <c r="A9" s="17">
        <v>8</v>
      </c>
      <c r="B9" s="18" t="s">
        <v>51</v>
      </c>
      <c r="D9" s="14" t="str">
        <f t="shared" si="0"/>
        <v>8:Books &amp; Publications</v>
      </c>
    </row>
    <row r="10" spans="1:4" x14ac:dyDescent="0.3">
      <c r="A10" s="17">
        <v>9</v>
      </c>
      <c r="B10" s="18" t="s">
        <v>64</v>
      </c>
      <c r="D10" s="14" t="str">
        <f t="shared" si="0"/>
        <v>9:Client Incentives</v>
      </c>
    </row>
    <row r="11" spans="1:4" x14ac:dyDescent="0.3">
      <c r="A11" s="17">
        <v>10</v>
      </c>
      <c r="B11" s="18" t="s">
        <v>70</v>
      </c>
      <c r="D11" s="14" t="str">
        <f t="shared" si="0"/>
        <v>10:Clothes</v>
      </c>
    </row>
    <row r="12" spans="1:4" x14ac:dyDescent="0.3">
      <c r="A12" s="17">
        <v>11</v>
      </c>
      <c r="B12" s="18" t="s">
        <v>74</v>
      </c>
      <c r="D12" s="14" t="str">
        <f t="shared" si="0"/>
        <v>11:Community Facility Rental</v>
      </c>
    </row>
    <row r="13" spans="1:4" x14ac:dyDescent="0.3">
      <c r="A13" s="17">
        <v>12</v>
      </c>
      <c r="B13" s="18" t="s">
        <v>76</v>
      </c>
      <c r="D13" s="14" t="str">
        <f t="shared" si="0"/>
        <v>12:Computer Hardware &amp; Software</v>
      </c>
    </row>
    <row r="14" spans="1:4" x14ac:dyDescent="0.3">
      <c r="A14" s="17">
        <v>13</v>
      </c>
      <c r="B14" s="19" t="s">
        <v>101</v>
      </c>
      <c r="D14" s="14" t="str">
        <f t="shared" si="0"/>
        <v>13:Costs of meetings or other events</v>
      </c>
    </row>
    <row r="15" spans="1:4" x14ac:dyDescent="0.3">
      <c r="A15" s="17">
        <v>14</v>
      </c>
      <c r="B15" s="18" t="s">
        <v>47</v>
      </c>
      <c r="D15" s="14" t="str">
        <f t="shared" si="0"/>
        <v>14:Data Processing</v>
      </c>
    </row>
    <row r="16" spans="1:4" x14ac:dyDescent="0.3">
      <c r="A16" s="17">
        <v>15</v>
      </c>
      <c r="B16" s="18" t="s">
        <v>61</v>
      </c>
      <c r="D16" s="14" t="str">
        <f t="shared" si="0"/>
        <v>15:Depreciation</v>
      </c>
    </row>
    <row r="17" spans="1:4" x14ac:dyDescent="0.3">
      <c r="A17" s="17">
        <v>16</v>
      </c>
      <c r="B17" s="19" t="s">
        <v>110</v>
      </c>
      <c r="D17" s="14" t="str">
        <f t="shared" si="0"/>
        <v>16:Deterra pouches</v>
      </c>
    </row>
    <row r="18" spans="1:4" x14ac:dyDescent="0.3">
      <c r="A18" s="17">
        <v>17</v>
      </c>
      <c r="B18" s="18" t="s">
        <v>43</v>
      </c>
      <c r="D18" s="14" t="str">
        <f t="shared" si="0"/>
        <v>17:Dues/Subscriptions</v>
      </c>
    </row>
    <row r="19" spans="1:4" x14ac:dyDescent="0.3">
      <c r="A19" s="17">
        <v>18</v>
      </c>
      <c r="B19" s="18" t="s">
        <v>58</v>
      </c>
      <c r="D19" s="14" t="str">
        <f t="shared" si="0"/>
        <v>18:Equip. Depreciation</v>
      </c>
    </row>
    <row r="20" spans="1:4" x14ac:dyDescent="0.3">
      <c r="A20" s="17">
        <v>19</v>
      </c>
      <c r="B20" s="18" t="s">
        <v>78</v>
      </c>
      <c r="D20" s="14" t="str">
        <f t="shared" si="0"/>
        <v>19:Equip. Lease</v>
      </c>
    </row>
    <row r="21" spans="1:4" x14ac:dyDescent="0.3">
      <c r="A21" s="17">
        <v>20</v>
      </c>
      <c r="B21" s="18" t="s">
        <v>45</v>
      </c>
      <c r="D21" s="14" t="str">
        <f t="shared" si="0"/>
        <v>20:Equip. Maintenance</v>
      </c>
    </row>
    <row r="22" spans="1:4" x14ac:dyDescent="0.3">
      <c r="A22" s="17">
        <v>21</v>
      </c>
      <c r="B22" s="18" t="s">
        <v>54</v>
      </c>
      <c r="D22" s="14" t="str">
        <f t="shared" si="0"/>
        <v>21:Equip. Purchase</v>
      </c>
    </row>
    <row r="23" spans="1:4" x14ac:dyDescent="0.3">
      <c r="A23" s="17">
        <v>22</v>
      </c>
      <c r="B23" s="18" t="s">
        <v>38</v>
      </c>
      <c r="D23" s="14" t="str">
        <f t="shared" si="0"/>
        <v>22:Equip. Rental</v>
      </c>
    </row>
    <row r="24" spans="1:4" x14ac:dyDescent="0.3">
      <c r="A24" s="17">
        <v>23</v>
      </c>
      <c r="B24" s="18" t="s">
        <v>50</v>
      </c>
      <c r="D24" s="14" t="str">
        <f t="shared" si="0"/>
        <v>23:Evaluation</v>
      </c>
    </row>
    <row r="25" spans="1:4" x14ac:dyDescent="0.3">
      <c r="A25" s="17">
        <v>24</v>
      </c>
      <c r="B25" s="18" t="s">
        <v>53</v>
      </c>
      <c r="D25" s="14" t="str">
        <f t="shared" si="0"/>
        <v>24:Food</v>
      </c>
    </row>
    <row r="26" spans="1:4" x14ac:dyDescent="0.3">
      <c r="A26" s="17">
        <v>25</v>
      </c>
      <c r="B26" s="18" t="s">
        <v>59</v>
      </c>
      <c r="D26" s="14" t="str">
        <f t="shared" si="0"/>
        <v>25:Furniture</v>
      </c>
    </row>
    <row r="27" spans="1:4" x14ac:dyDescent="0.3">
      <c r="A27" s="17">
        <v>26</v>
      </c>
      <c r="B27" s="19" t="s">
        <v>108</v>
      </c>
      <c r="D27" s="14" t="str">
        <f t="shared" si="0"/>
        <v>26:HEPA air filters</v>
      </c>
    </row>
    <row r="28" spans="1:4" x14ac:dyDescent="0.3">
      <c r="A28" s="17">
        <v>27</v>
      </c>
      <c r="B28" s="19" t="s">
        <v>91</v>
      </c>
      <c r="D28" s="14" t="str">
        <f t="shared" si="0"/>
        <v>27:Hepatitis A &amp; B testing, vaccination</v>
      </c>
    </row>
    <row r="29" spans="1:4" x14ac:dyDescent="0.3">
      <c r="A29" s="17">
        <v>28</v>
      </c>
      <c r="B29" s="19" t="s">
        <v>90</v>
      </c>
      <c r="D29" s="14" t="str">
        <f t="shared" si="0"/>
        <v>28:HIV, Hepatitis C testing</v>
      </c>
    </row>
    <row r="30" spans="1:4" x14ac:dyDescent="0.3">
      <c r="A30" s="17">
        <v>29</v>
      </c>
      <c r="B30" s="18" t="s">
        <v>65</v>
      </c>
      <c r="D30" s="14" t="str">
        <f t="shared" si="0"/>
        <v>29:Incentives</v>
      </c>
    </row>
    <row r="31" spans="1:4" x14ac:dyDescent="0.3">
      <c r="A31" s="17">
        <v>30</v>
      </c>
      <c r="B31" s="19" t="s">
        <v>107</v>
      </c>
      <c r="D31" s="14" t="str">
        <f t="shared" si="0"/>
        <v>30:Incentives for GPRA completion</v>
      </c>
    </row>
    <row r="32" spans="1:4" x14ac:dyDescent="0.3">
      <c r="A32" s="17">
        <v>31</v>
      </c>
      <c r="B32" s="18" t="s">
        <v>32</v>
      </c>
      <c r="D32" s="14" t="str">
        <f t="shared" si="0"/>
        <v>31:Insurance</v>
      </c>
    </row>
    <row r="33" spans="1:4" x14ac:dyDescent="0.3">
      <c r="A33" s="17">
        <v>32</v>
      </c>
      <c r="B33" s="18" t="s">
        <v>68</v>
      </c>
      <c r="D33" s="14" t="str">
        <f t="shared" si="0"/>
        <v>32:Interest</v>
      </c>
    </row>
    <row r="34" spans="1:4" x14ac:dyDescent="0.3">
      <c r="A34" s="17">
        <v>33</v>
      </c>
      <c r="B34" s="18" t="s">
        <v>71</v>
      </c>
      <c r="D34" s="14" t="str">
        <f t="shared" si="0"/>
        <v>33:IT Expense</v>
      </c>
    </row>
    <row r="35" spans="1:4" x14ac:dyDescent="0.3">
      <c r="A35" s="17">
        <v>34</v>
      </c>
      <c r="B35" s="18" t="s">
        <v>77</v>
      </c>
      <c r="D35" s="14" t="str">
        <f t="shared" si="0"/>
        <v>34:Janitorial</v>
      </c>
    </row>
    <row r="36" spans="1:4" x14ac:dyDescent="0.3">
      <c r="A36" s="17">
        <v>35</v>
      </c>
      <c r="B36" s="18" t="s">
        <v>44</v>
      </c>
      <c r="D36" s="14" t="str">
        <f t="shared" si="0"/>
        <v>35:Legal Fees</v>
      </c>
    </row>
    <row r="37" spans="1:4" x14ac:dyDescent="0.3">
      <c r="A37" s="17">
        <v>36</v>
      </c>
      <c r="B37" s="18" t="s">
        <v>55</v>
      </c>
      <c r="D37" s="14" t="str">
        <f t="shared" si="0"/>
        <v>36:Licenses &amp; Permits</v>
      </c>
    </row>
    <row r="38" spans="1:4" x14ac:dyDescent="0.3">
      <c r="A38" s="17">
        <v>37</v>
      </c>
      <c r="B38" s="19" t="s">
        <v>102</v>
      </c>
      <c r="D38" s="14" t="str">
        <f t="shared" si="0"/>
        <v>37:Local opioid coalition support</v>
      </c>
    </row>
    <row r="39" spans="1:4" x14ac:dyDescent="0.3">
      <c r="A39" s="17">
        <v>38</v>
      </c>
      <c r="B39" s="18" t="s">
        <v>67</v>
      </c>
      <c r="D39" s="14" t="str">
        <f t="shared" si="0"/>
        <v>38:Marketing</v>
      </c>
    </row>
    <row r="40" spans="1:4" x14ac:dyDescent="0.3">
      <c r="A40" s="17">
        <v>39</v>
      </c>
      <c r="B40" s="19" t="s">
        <v>104</v>
      </c>
      <c r="D40" s="14" t="str">
        <f t="shared" si="0"/>
        <v>39:Medical equipment</v>
      </c>
    </row>
    <row r="41" spans="1:4" x14ac:dyDescent="0.3">
      <c r="A41" s="17">
        <v>40</v>
      </c>
      <c r="B41" s="18" t="s">
        <v>46</v>
      </c>
      <c r="D41" s="14" t="str">
        <f t="shared" si="0"/>
        <v>40:Medical Supplies</v>
      </c>
    </row>
    <row r="42" spans="1:4" x14ac:dyDescent="0.3">
      <c r="A42" s="17">
        <v>41</v>
      </c>
      <c r="B42" s="19" t="s">
        <v>105</v>
      </c>
      <c r="D42" s="14" t="str">
        <f t="shared" si="0"/>
        <v>41:Medication safes for onsite medication storage</v>
      </c>
    </row>
    <row r="43" spans="1:4" x14ac:dyDescent="0.3">
      <c r="A43" s="17">
        <v>42</v>
      </c>
      <c r="B43" s="19" t="s">
        <v>99</v>
      </c>
      <c r="D43" s="14" t="str">
        <f t="shared" si="0"/>
        <v>42:Medication safes or lockboxes for patients</v>
      </c>
    </row>
    <row r="44" spans="1:4" x14ac:dyDescent="0.3">
      <c r="A44" s="17">
        <v>43</v>
      </c>
      <c r="B44" s="19" t="s">
        <v>100</v>
      </c>
      <c r="D44" s="14" t="str">
        <f t="shared" si="0"/>
        <v>43:Minor Alterations and Renovations</v>
      </c>
    </row>
    <row r="45" spans="1:4" x14ac:dyDescent="0.3">
      <c r="A45" s="17">
        <v>44</v>
      </c>
      <c r="B45" s="18" t="s">
        <v>57</v>
      </c>
      <c r="D45" s="14" t="str">
        <f t="shared" si="0"/>
        <v>44:Minor Equip &amp; Supplies</v>
      </c>
    </row>
    <row r="46" spans="1:4" x14ac:dyDescent="0.3">
      <c r="A46" s="17">
        <v>45</v>
      </c>
      <c r="B46" s="19" t="s">
        <v>79</v>
      </c>
      <c r="D46" s="14" t="str">
        <f t="shared" si="0"/>
        <v>45:Minor remodeling expenses</v>
      </c>
    </row>
    <row r="47" spans="1:4" x14ac:dyDescent="0.3">
      <c r="A47" s="17">
        <v>46</v>
      </c>
      <c r="B47" s="18" t="s">
        <v>48</v>
      </c>
      <c r="D47" s="14" t="str">
        <f t="shared" si="0"/>
        <v>46:Miscellaneous</v>
      </c>
    </row>
    <row r="48" spans="1:4" x14ac:dyDescent="0.3">
      <c r="A48" s="17">
        <v>47</v>
      </c>
      <c r="B48" s="18" t="s">
        <v>30</v>
      </c>
      <c r="D48" s="14" t="str">
        <f t="shared" si="0"/>
        <v>47:Office Supplies</v>
      </c>
    </row>
    <row r="49" spans="1:4" x14ac:dyDescent="0.3">
      <c r="A49" s="17">
        <v>48</v>
      </c>
      <c r="B49" s="18" t="s">
        <v>88</v>
      </c>
      <c r="D49" s="14" t="str">
        <f t="shared" si="0"/>
        <v>48:OUD Meds - Buprenorphine Products</v>
      </c>
    </row>
    <row r="50" spans="1:4" x14ac:dyDescent="0.3">
      <c r="A50" s="17">
        <v>49</v>
      </c>
      <c r="B50" s="18" t="s">
        <v>86</v>
      </c>
      <c r="D50" s="14" t="str">
        <f t="shared" si="0"/>
        <v>49:OUD Meds - Methadone</v>
      </c>
    </row>
    <row r="51" spans="1:4" x14ac:dyDescent="0.3">
      <c r="A51" s="17">
        <v>50</v>
      </c>
      <c r="B51" s="18" t="s">
        <v>87</v>
      </c>
      <c r="D51" s="14" t="str">
        <f t="shared" si="0"/>
        <v>50:OUD Meds - Naltrexone Products</v>
      </c>
    </row>
    <row r="52" spans="1:4" x14ac:dyDescent="0.3">
      <c r="A52" s="17">
        <v>51</v>
      </c>
      <c r="B52" s="18" t="s">
        <v>89</v>
      </c>
      <c r="D52" s="14" t="str">
        <f t="shared" si="0"/>
        <v>51:OUD Meds for Withdrawal Management</v>
      </c>
    </row>
    <row r="53" spans="1:4" x14ac:dyDescent="0.3">
      <c r="A53" s="17">
        <v>52</v>
      </c>
      <c r="B53" s="19" t="s">
        <v>106</v>
      </c>
      <c r="D53" s="14" t="str">
        <f t="shared" si="0"/>
        <v>52:Outreach &amp; presentations to community agencies</v>
      </c>
    </row>
    <row r="54" spans="1:4" x14ac:dyDescent="0.3">
      <c r="A54" s="17">
        <v>53</v>
      </c>
      <c r="B54" s="19" t="s">
        <v>103</v>
      </c>
      <c r="D54" s="14" t="str">
        <f t="shared" si="0"/>
        <v>53:Patient outreach &amp; engagement</v>
      </c>
    </row>
    <row r="55" spans="1:4" x14ac:dyDescent="0.3">
      <c r="A55" s="17">
        <v>54</v>
      </c>
      <c r="B55" s="18" t="s">
        <v>109</v>
      </c>
      <c r="D55" s="14" t="str">
        <f t="shared" si="0"/>
        <v>54:Patient Transportation</v>
      </c>
    </row>
    <row r="56" spans="1:4" x14ac:dyDescent="0.3">
      <c r="A56" s="17">
        <v>55</v>
      </c>
      <c r="B56" s="18" t="s">
        <v>52</v>
      </c>
      <c r="D56" s="14" t="str">
        <f t="shared" si="0"/>
        <v>55:Payroll Preparation</v>
      </c>
    </row>
    <row r="57" spans="1:4" x14ac:dyDescent="0.3">
      <c r="A57" s="17">
        <v>56</v>
      </c>
      <c r="B57" s="18" t="s">
        <v>75</v>
      </c>
      <c r="D57" s="14" t="str">
        <f t="shared" si="0"/>
        <v>56:Permits &amp; Fees</v>
      </c>
    </row>
    <row r="58" spans="1:4" x14ac:dyDescent="0.3">
      <c r="A58" s="17">
        <v>57</v>
      </c>
      <c r="B58" s="18" t="s">
        <v>56</v>
      </c>
      <c r="D58" s="14" t="str">
        <f t="shared" si="0"/>
        <v>57:Personal Needs</v>
      </c>
    </row>
    <row r="59" spans="1:4" x14ac:dyDescent="0.3">
      <c r="A59" s="17">
        <v>58</v>
      </c>
      <c r="B59" s="18" t="s">
        <v>42</v>
      </c>
      <c r="D59" s="14" t="str">
        <f t="shared" si="0"/>
        <v>58:Physician Services</v>
      </c>
    </row>
    <row r="60" spans="1:4" x14ac:dyDescent="0.3">
      <c r="A60" s="17">
        <v>59</v>
      </c>
      <c r="B60" s="18" t="s">
        <v>34</v>
      </c>
      <c r="D60" s="14" t="str">
        <f t="shared" si="0"/>
        <v>59:Postage</v>
      </c>
    </row>
    <row r="61" spans="1:4" x14ac:dyDescent="0.3">
      <c r="A61" s="17">
        <v>60</v>
      </c>
      <c r="B61" s="18" t="s">
        <v>33</v>
      </c>
      <c r="D61" s="14" t="str">
        <f t="shared" si="0"/>
        <v>60:Printing/Copier</v>
      </c>
    </row>
    <row r="62" spans="1:4" x14ac:dyDescent="0.3">
      <c r="A62" s="17">
        <v>61</v>
      </c>
      <c r="B62" s="18" t="s">
        <v>41</v>
      </c>
      <c r="D62" s="14" t="str">
        <f t="shared" si="0"/>
        <v>61:Professional Services</v>
      </c>
    </row>
    <row r="63" spans="1:4" x14ac:dyDescent="0.3">
      <c r="A63" s="17">
        <v>62</v>
      </c>
      <c r="B63" s="18" t="s">
        <v>62</v>
      </c>
      <c r="D63" s="14" t="str">
        <f t="shared" si="0"/>
        <v>62:Program Activities</v>
      </c>
    </row>
    <row r="64" spans="1:4" x14ac:dyDescent="0.3">
      <c r="A64" s="17">
        <v>63</v>
      </c>
      <c r="B64" s="18" t="s">
        <v>40</v>
      </c>
      <c r="D64" s="14" t="str">
        <f t="shared" si="0"/>
        <v>63:Program Supplies</v>
      </c>
    </row>
    <row r="65" spans="1:4" x14ac:dyDescent="0.3">
      <c r="A65" s="17">
        <v>64</v>
      </c>
      <c r="B65" s="18" t="s">
        <v>31</v>
      </c>
      <c r="D65" s="14" t="str">
        <f t="shared" ref="D65:D82" si="1">A65&amp;":"&amp;B65</f>
        <v>64:Rent</v>
      </c>
    </row>
    <row r="66" spans="1:4" x14ac:dyDescent="0.3">
      <c r="A66" s="17">
        <v>65</v>
      </c>
      <c r="B66" s="19" t="s">
        <v>93</v>
      </c>
      <c r="D66" s="14" t="str">
        <f t="shared" si="1"/>
        <v>65:Residential treatment for patients with OUD or stimulant use disorder</v>
      </c>
    </row>
    <row r="67" spans="1:4" x14ac:dyDescent="0.3">
      <c r="A67" s="17">
        <v>66</v>
      </c>
      <c r="B67" s="19" t="s">
        <v>92</v>
      </c>
      <c r="D67" s="14" t="str">
        <f t="shared" si="1"/>
        <v>66:Services for incarcerated patients with OUD or stimulant use disorder</v>
      </c>
    </row>
    <row r="68" spans="1:4" x14ac:dyDescent="0.3">
      <c r="A68" s="17">
        <v>67</v>
      </c>
      <c r="B68" s="18" t="s">
        <v>69</v>
      </c>
      <c r="D68" s="14" t="str">
        <f t="shared" si="1"/>
        <v>67:Staff Recruitment</v>
      </c>
    </row>
    <row r="69" spans="1:4" x14ac:dyDescent="0.3">
      <c r="A69" s="17">
        <v>68</v>
      </c>
      <c r="B69" s="19" t="s">
        <v>81</v>
      </c>
      <c r="D69" s="14" t="str">
        <f t="shared" si="1"/>
        <v>68:Staff Training</v>
      </c>
    </row>
    <row r="70" spans="1:4" x14ac:dyDescent="0.3">
      <c r="A70" s="17">
        <v>69</v>
      </c>
      <c r="B70" s="19" t="s">
        <v>80</v>
      </c>
      <c r="D70" s="14" t="str">
        <f t="shared" si="1"/>
        <v>69:Staff Travel</v>
      </c>
    </row>
    <row r="71" spans="1:4" x14ac:dyDescent="0.3">
      <c r="A71" s="17">
        <v>70</v>
      </c>
      <c r="B71" s="18" t="s">
        <v>49</v>
      </c>
      <c r="D71" s="14" t="str">
        <f t="shared" si="1"/>
        <v>70:Stipends</v>
      </c>
    </row>
    <row r="72" spans="1:4" x14ac:dyDescent="0.3">
      <c r="A72" s="17">
        <v>71</v>
      </c>
      <c r="B72" s="18" t="s">
        <v>63</v>
      </c>
      <c r="D72" s="14" t="str">
        <f t="shared" si="1"/>
        <v>71:Storage</v>
      </c>
    </row>
    <row r="73" spans="1:4" x14ac:dyDescent="0.3">
      <c r="A73" s="17">
        <v>72</v>
      </c>
      <c r="B73" s="18" t="s">
        <v>72</v>
      </c>
      <c r="D73" s="14" t="str">
        <f t="shared" si="1"/>
        <v>72:Taxes</v>
      </c>
    </row>
    <row r="74" spans="1:4" x14ac:dyDescent="0.3">
      <c r="A74" s="17">
        <v>73</v>
      </c>
      <c r="B74" s="19" t="s">
        <v>96</v>
      </c>
      <c r="D74" s="14" t="str">
        <f t="shared" si="1"/>
        <v>73:Telehealth - Hardware</v>
      </c>
    </row>
    <row r="75" spans="1:4" x14ac:dyDescent="0.3">
      <c r="A75" s="17">
        <v>74</v>
      </c>
      <c r="B75" s="19" t="s">
        <v>113</v>
      </c>
      <c r="D75" s="14" t="str">
        <f t="shared" si="1"/>
        <v>74:Telehealth - EHR improvements</v>
      </c>
    </row>
    <row r="76" spans="1:4" x14ac:dyDescent="0.3">
      <c r="A76" s="17">
        <v>75</v>
      </c>
      <c r="B76" s="19" t="s">
        <v>98</v>
      </c>
      <c r="D76" s="14" t="str">
        <f t="shared" si="1"/>
        <v>75:Telehealth - Purchases or upgrades related to virtual meeting platforms</v>
      </c>
    </row>
    <row r="77" spans="1:4" x14ac:dyDescent="0.3">
      <c r="A77" s="17">
        <v>76</v>
      </c>
      <c r="B77" s="19" t="s">
        <v>112</v>
      </c>
      <c r="D77" s="14" t="str">
        <f t="shared" si="1"/>
        <v>76:Telehealth - Reference manuals and tools for personnel and community education</v>
      </c>
    </row>
    <row r="78" spans="1:4" x14ac:dyDescent="0.3">
      <c r="A78" s="17">
        <v>77</v>
      </c>
      <c r="B78" s="19" t="s">
        <v>97</v>
      </c>
      <c r="D78" s="14" t="str">
        <f t="shared" si="1"/>
        <v>77:Telehealth - Software and broadband subscriptions</v>
      </c>
    </row>
    <row r="79" spans="1:4" x14ac:dyDescent="0.3">
      <c r="A79" s="17">
        <v>78</v>
      </c>
      <c r="B79" s="19" t="s">
        <v>95</v>
      </c>
      <c r="D79" s="14" t="str">
        <f t="shared" si="1"/>
        <v>78:Telehealth provision of allowable services</v>
      </c>
    </row>
    <row r="80" spans="1:4" x14ac:dyDescent="0.3">
      <c r="A80" s="17">
        <v>79</v>
      </c>
      <c r="B80" s="18" t="s">
        <v>29</v>
      </c>
      <c r="D80" s="14" t="str">
        <f t="shared" si="1"/>
        <v>79:Telephone</v>
      </c>
    </row>
    <row r="81" spans="1:4" x14ac:dyDescent="0.3">
      <c r="A81" s="17">
        <v>80</v>
      </c>
      <c r="B81" s="19" t="s">
        <v>94</v>
      </c>
      <c r="D81" s="14" t="str">
        <f t="shared" si="1"/>
        <v>80:Urine drug screening/testing costs</v>
      </c>
    </row>
    <row r="82" spans="1:4" x14ac:dyDescent="0.3">
      <c r="A82" s="17">
        <v>81</v>
      </c>
      <c r="B82" s="18" t="s">
        <v>35</v>
      </c>
      <c r="D82" s="14" t="str">
        <f t="shared" si="1"/>
        <v>81:Utilities</v>
      </c>
    </row>
  </sheetData>
  <autoFilter ref="A1:B1" xr:uid="{00000000-0009-0000-0000-000003000000}">
    <sortState xmlns:xlrd2="http://schemas.microsoft.com/office/spreadsheetml/2017/richdata2" ref="A2:B88">
      <sortCondition ref="B1"/>
    </sortState>
  </autoFilter>
  <phoneticPr fontId="0" type="noConversion"/>
  <dataValidations disablePrompts="1" count="1">
    <dataValidation type="list" allowBlank="1" showInputMessage="1" showErrorMessage="1" sqref="B23" xr:uid="{00000000-0002-0000-0300-000000000000}">
      <formula1>$B$2:$B$60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63"/>
  <sheetViews>
    <sheetView workbookViewId="0">
      <selection activeCell="E3" sqref="E3"/>
    </sheetView>
  </sheetViews>
  <sheetFormatPr defaultColWidth="9.140625" defaultRowHeight="15" x14ac:dyDescent="0.25"/>
  <cols>
    <col min="1" max="1" width="42.85546875" style="3" bestFit="1" customWidth="1"/>
    <col min="2" max="2" width="12.7109375" style="3" customWidth="1"/>
    <col min="3" max="3" width="14" style="3" customWidth="1"/>
    <col min="4" max="4" width="14.42578125" style="3" customWidth="1"/>
    <col min="5" max="5" width="55.85546875" style="4" customWidth="1"/>
    <col min="6" max="6" width="53" style="4" customWidth="1"/>
    <col min="7" max="16384" width="9.140625" style="4"/>
  </cols>
  <sheetData>
    <row r="1" spans="1:6" x14ac:dyDescent="0.25">
      <c r="A1" s="22" t="s">
        <v>82</v>
      </c>
      <c r="B1" s="92"/>
      <c r="C1" s="92"/>
      <c r="D1" s="92"/>
      <c r="E1" s="88"/>
      <c r="F1" s="88"/>
    </row>
    <row r="2" spans="1:6" ht="62.25" customHeight="1" x14ac:dyDescent="0.25">
      <c r="A2" s="90" t="s">
        <v>121</v>
      </c>
      <c r="B2" s="91" t="s">
        <v>126</v>
      </c>
      <c r="C2" s="93"/>
      <c r="D2" s="94"/>
      <c r="E2" s="95"/>
      <c r="F2" s="89"/>
    </row>
    <row r="3" spans="1:6" x14ac:dyDescent="0.25">
      <c r="A3" s="96" t="s">
        <v>15</v>
      </c>
      <c r="B3" s="87" t="s">
        <v>16</v>
      </c>
      <c r="C3" s="87" t="s">
        <v>17</v>
      </c>
      <c r="D3" s="87" t="s">
        <v>18</v>
      </c>
      <c r="E3" s="5" t="s">
        <v>83</v>
      </c>
      <c r="F3" s="5" t="s">
        <v>117</v>
      </c>
    </row>
    <row r="4" spans="1:6" x14ac:dyDescent="0.25">
      <c r="A4" s="97">
        <f>Budget!A3</f>
        <v>0</v>
      </c>
      <c r="B4" s="32">
        <f>Budget!B3</f>
        <v>0</v>
      </c>
      <c r="C4" s="33">
        <f>Budget!C3</f>
        <v>0</v>
      </c>
      <c r="D4" s="33">
        <f>Budget!D3</f>
        <v>0</v>
      </c>
      <c r="E4" s="8" t="s">
        <v>115</v>
      </c>
      <c r="F4" s="9"/>
    </row>
    <row r="5" spans="1:6" x14ac:dyDescent="0.25">
      <c r="A5" s="97">
        <f>Budget!A4</f>
        <v>0</v>
      </c>
      <c r="B5" s="32">
        <f>Budget!B4</f>
        <v>0</v>
      </c>
      <c r="C5" s="33">
        <f>Budget!C4</f>
        <v>0</v>
      </c>
      <c r="D5" s="33">
        <f>Budget!D4</f>
        <v>0</v>
      </c>
      <c r="E5" s="8" t="s">
        <v>115</v>
      </c>
      <c r="F5" s="10"/>
    </row>
    <row r="6" spans="1:6" x14ac:dyDescent="0.25">
      <c r="A6" s="97">
        <f>Budget!A5</f>
        <v>0</v>
      </c>
      <c r="B6" s="32">
        <f>Budget!B5</f>
        <v>0</v>
      </c>
      <c r="C6" s="33">
        <f>Budget!C5</f>
        <v>0</v>
      </c>
      <c r="D6" s="33">
        <f>Budget!D5</f>
        <v>0</v>
      </c>
      <c r="E6" s="8" t="s">
        <v>115</v>
      </c>
      <c r="F6" s="10"/>
    </row>
    <row r="7" spans="1:6" x14ac:dyDescent="0.25">
      <c r="A7" s="97">
        <f>Budget!A6</f>
        <v>0</v>
      </c>
      <c r="B7" s="32">
        <f>Budget!B6</f>
        <v>0</v>
      </c>
      <c r="C7" s="33">
        <f>Budget!C6</f>
        <v>0</v>
      </c>
      <c r="D7" s="33">
        <f>Budget!D6</f>
        <v>0</v>
      </c>
      <c r="E7" s="8" t="s">
        <v>115</v>
      </c>
      <c r="F7" s="10"/>
    </row>
    <row r="8" spans="1:6" x14ac:dyDescent="0.25">
      <c r="A8" s="97">
        <f>Budget!A7</f>
        <v>0</v>
      </c>
      <c r="B8" s="32">
        <f>Budget!B7</f>
        <v>0</v>
      </c>
      <c r="C8" s="33">
        <f>Budget!C7</f>
        <v>0</v>
      </c>
      <c r="D8" s="33">
        <f>Budget!D7</f>
        <v>0</v>
      </c>
      <c r="E8" s="8" t="s">
        <v>115</v>
      </c>
      <c r="F8" s="10"/>
    </row>
    <row r="9" spans="1:6" x14ac:dyDescent="0.25">
      <c r="A9" s="97">
        <f>Budget!A8</f>
        <v>0</v>
      </c>
      <c r="B9" s="32">
        <f>Budget!B8</f>
        <v>0</v>
      </c>
      <c r="C9" s="33">
        <f>Budget!C8</f>
        <v>0</v>
      </c>
      <c r="D9" s="33">
        <f>Budget!D8</f>
        <v>0</v>
      </c>
      <c r="E9" s="8" t="s">
        <v>115</v>
      </c>
      <c r="F9" s="10"/>
    </row>
    <row r="10" spans="1:6" x14ac:dyDescent="0.25">
      <c r="A10" s="97">
        <f>Budget!A9</f>
        <v>0</v>
      </c>
      <c r="B10" s="32">
        <f>Budget!B9</f>
        <v>0</v>
      </c>
      <c r="C10" s="33">
        <f>Budget!C9</f>
        <v>0</v>
      </c>
      <c r="D10" s="33">
        <f>Budget!D9</f>
        <v>0</v>
      </c>
      <c r="E10" s="8" t="s">
        <v>115</v>
      </c>
      <c r="F10" s="10"/>
    </row>
    <row r="11" spans="1:6" x14ac:dyDescent="0.25">
      <c r="A11" s="97">
        <f>Budget!A10</f>
        <v>0</v>
      </c>
      <c r="B11" s="32">
        <f>Budget!B10</f>
        <v>0</v>
      </c>
      <c r="C11" s="33">
        <f>Budget!C10</f>
        <v>0</v>
      </c>
      <c r="D11" s="33">
        <f>Budget!D10</f>
        <v>0</v>
      </c>
      <c r="E11" s="8" t="s">
        <v>115</v>
      </c>
      <c r="F11" s="10"/>
    </row>
    <row r="12" spans="1:6" x14ac:dyDescent="0.25">
      <c r="A12" s="97">
        <f>Budget!A11</f>
        <v>0</v>
      </c>
      <c r="B12" s="32">
        <f>Budget!B11</f>
        <v>0</v>
      </c>
      <c r="C12" s="33">
        <f>Budget!C11</f>
        <v>0</v>
      </c>
      <c r="D12" s="33">
        <f>Budget!D11</f>
        <v>0</v>
      </c>
      <c r="E12" s="8" t="s">
        <v>115</v>
      </c>
      <c r="F12" s="10"/>
    </row>
    <row r="13" spans="1:6" x14ac:dyDescent="0.25">
      <c r="A13" s="97" t="s">
        <v>19</v>
      </c>
      <c r="B13" s="29"/>
      <c r="C13" s="30"/>
      <c r="D13" s="33">
        <f>Budget!D12</f>
        <v>0</v>
      </c>
      <c r="E13" s="10"/>
      <c r="F13" s="10"/>
    </row>
    <row r="14" spans="1:6" x14ac:dyDescent="0.25">
      <c r="A14" s="98" t="s">
        <v>20</v>
      </c>
      <c r="B14" s="31">
        <f>SUM(B4:B13)</f>
        <v>0</v>
      </c>
      <c r="C14" s="30"/>
      <c r="D14" s="28">
        <f>SUM(D4:D13)</f>
        <v>0</v>
      </c>
      <c r="E14" s="8" t="s">
        <v>115</v>
      </c>
      <c r="F14" s="10"/>
    </row>
    <row r="15" spans="1:6" ht="36" customHeight="1" x14ac:dyDescent="0.25">
      <c r="A15" s="67" t="s">
        <v>85</v>
      </c>
      <c r="B15" s="25"/>
      <c r="C15" s="25"/>
      <c r="E15" s="10"/>
      <c r="F15" s="10"/>
    </row>
    <row r="16" spans="1:6" x14ac:dyDescent="0.25">
      <c r="A16" s="96" t="s">
        <v>15</v>
      </c>
      <c r="B16" s="24" t="s">
        <v>16</v>
      </c>
      <c r="C16" s="24" t="s">
        <v>17</v>
      </c>
      <c r="D16" s="24" t="s">
        <v>18</v>
      </c>
      <c r="E16" s="5" t="s">
        <v>83</v>
      </c>
      <c r="F16" s="5" t="s">
        <v>117</v>
      </c>
    </row>
    <row r="17" spans="1:6" x14ac:dyDescent="0.25">
      <c r="A17" s="97">
        <f>Budget!A16</f>
        <v>0</v>
      </c>
      <c r="B17" s="32">
        <f>Budget!B16</f>
        <v>0</v>
      </c>
      <c r="C17" s="33">
        <f>Budget!C16</f>
        <v>0</v>
      </c>
      <c r="D17" s="33">
        <f>Budget!D16</f>
        <v>0</v>
      </c>
      <c r="E17" s="8" t="s">
        <v>115</v>
      </c>
      <c r="F17" s="10"/>
    </row>
    <row r="18" spans="1:6" x14ac:dyDescent="0.25">
      <c r="A18" s="97">
        <f>Budget!A17</f>
        <v>0</v>
      </c>
      <c r="B18" s="32">
        <f>Budget!B17</f>
        <v>0</v>
      </c>
      <c r="C18" s="33">
        <f>Budget!C17</f>
        <v>0</v>
      </c>
      <c r="D18" s="33">
        <f>Budget!D17</f>
        <v>0</v>
      </c>
      <c r="E18" s="8" t="s">
        <v>115</v>
      </c>
      <c r="F18" s="10"/>
    </row>
    <row r="19" spans="1:6" x14ac:dyDescent="0.25">
      <c r="A19" s="97">
        <f>Budget!A18</f>
        <v>0</v>
      </c>
      <c r="B19" s="32">
        <f>Budget!B18</f>
        <v>0</v>
      </c>
      <c r="C19" s="33">
        <f>Budget!C18</f>
        <v>0</v>
      </c>
      <c r="D19" s="33">
        <f>Budget!D18</f>
        <v>0</v>
      </c>
      <c r="E19" s="8" t="s">
        <v>115</v>
      </c>
      <c r="F19" s="10"/>
    </row>
    <row r="20" spans="1:6" x14ac:dyDescent="0.25">
      <c r="A20" s="97">
        <f>Budget!A19</f>
        <v>0</v>
      </c>
      <c r="B20" s="32">
        <f>Budget!B19</f>
        <v>0</v>
      </c>
      <c r="C20" s="33">
        <f>Budget!C19</f>
        <v>0</v>
      </c>
      <c r="D20" s="33">
        <f>Budget!D19</f>
        <v>0</v>
      </c>
      <c r="E20" s="8" t="s">
        <v>115</v>
      </c>
      <c r="F20" s="10"/>
    </row>
    <row r="21" spans="1:6" x14ac:dyDescent="0.25">
      <c r="A21" s="97">
        <f>Budget!A20</f>
        <v>0</v>
      </c>
      <c r="B21" s="32">
        <f>Budget!B20</f>
        <v>0</v>
      </c>
      <c r="C21" s="33">
        <f>Budget!C20</f>
        <v>0</v>
      </c>
      <c r="D21" s="33">
        <f>Budget!D20</f>
        <v>0</v>
      </c>
      <c r="E21" s="8" t="s">
        <v>115</v>
      </c>
      <c r="F21" s="10"/>
    </row>
    <row r="22" spans="1:6" x14ac:dyDescent="0.25">
      <c r="A22" s="97">
        <f>Budget!A21</f>
        <v>0</v>
      </c>
      <c r="B22" s="32">
        <f>Budget!B21</f>
        <v>0</v>
      </c>
      <c r="C22" s="33">
        <f>Budget!C21</f>
        <v>0</v>
      </c>
      <c r="D22" s="33">
        <f>Budget!D21</f>
        <v>0</v>
      </c>
      <c r="E22" s="8" t="s">
        <v>115</v>
      </c>
      <c r="F22" s="10"/>
    </row>
    <row r="23" spans="1:6" x14ac:dyDescent="0.25">
      <c r="A23" s="97">
        <f>Budget!A22</f>
        <v>0</v>
      </c>
      <c r="B23" s="32">
        <f>Budget!B22</f>
        <v>0</v>
      </c>
      <c r="C23" s="33">
        <f>Budget!C22</f>
        <v>0</v>
      </c>
      <c r="D23" s="33">
        <f>Budget!D22</f>
        <v>0</v>
      </c>
      <c r="E23" s="8" t="s">
        <v>115</v>
      </c>
      <c r="F23" s="10"/>
    </row>
    <row r="24" spans="1:6" x14ac:dyDescent="0.25">
      <c r="A24" s="97">
        <f>Budget!A23</f>
        <v>0</v>
      </c>
      <c r="B24" s="32">
        <f>Budget!B23</f>
        <v>0</v>
      </c>
      <c r="C24" s="33">
        <f>Budget!C23</f>
        <v>0</v>
      </c>
      <c r="D24" s="33">
        <f>Budget!D23</f>
        <v>0</v>
      </c>
      <c r="E24" s="8" t="s">
        <v>115</v>
      </c>
      <c r="F24" s="10"/>
    </row>
    <row r="25" spans="1:6" x14ac:dyDescent="0.25">
      <c r="A25" s="97">
        <f>Budget!A24</f>
        <v>0</v>
      </c>
      <c r="B25" s="32">
        <f>Budget!B24</f>
        <v>0</v>
      </c>
      <c r="C25" s="33">
        <f>Budget!C24</f>
        <v>0</v>
      </c>
      <c r="D25" s="33">
        <f>Budget!D24</f>
        <v>0</v>
      </c>
      <c r="E25" s="8" t="s">
        <v>115</v>
      </c>
      <c r="F25" s="10"/>
    </row>
    <row r="26" spans="1:6" x14ac:dyDescent="0.25">
      <c r="A26" s="97">
        <f>Budget!A25</f>
        <v>0</v>
      </c>
      <c r="B26" s="32">
        <f>Budget!B25</f>
        <v>0</v>
      </c>
      <c r="C26" s="33">
        <f>Budget!C25</f>
        <v>0</v>
      </c>
      <c r="D26" s="33">
        <f>Budget!D25</f>
        <v>0</v>
      </c>
      <c r="E26" s="8" t="s">
        <v>115</v>
      </c>
      <c r="F26" s="10"/>
    </row>
    <row r="27" spans="1:6" x14ac:dyDescent="0.25">
      <c r="A27" s="97" t="s">
        <v>19</v>
      </c>
      <c r="B27" s="29"/>
      <c r="C27" s="30"/>
      <c r="D27" s="33">
        <f>Budget!D26</f>
        <v>0</v>
      </c>
      <c r="E27" s="10"/>
      <c r="F27" s="10"/>
    </row>
    <row r="28" spans="1:6" x14ac:dyDescent="0.25">
      <c r="A28" s="98" t="s">
        <v>20</v>
      </c>
      <c r="B28" s="31">
        <f>SUM(B17:B27)</f>
        <v>0</v>
      </c>
      <c r="C28" s="30"/>
      <c r="D28" s="28">
        <f>SUM(D17:D27)</f>
        <v>0</v>
      </c>
      <c r="E28" s="8" t="s">
        <v>115</v>
      </c>
      <c r="F28" s="10"/>
    </row>
    <row r="29" spans="1:6" ht="36" customHeight="1" x14ac:dyDescent="0.25">
      <c r="A29" s="2" t="s">
        <v>11</v>
      </c>
      <c r="E29" s="10"/>
      <c r="F29" s="10"/>
    </row>
    <row r="30" spans="1:6" x14ac:dyDescent="0.25">
      <c r="A30" s="35" t="s">
        <v>23</v>
      </c>
      <c r="B30" s="24" t="s">
        <v>18</v>
      </c>
      <c r="C30" s="5" t="s">
        <v>83</v>
      </c>
      <c r="D30" s="5" t="s">
        <v>84</v>
      </c>
    </row>
    <row r="31" spans="1:6" x14ac:dyDescent="0.25">
      <c r="A31" s="32">
        <f>Budget!A40</f>
        <v>0</v>
      </c>
      <c r="B31" s="33" t="e">
        <f>Budget!#REF!</f>
        <v>#REF!</v>
      </c>
      <c r="C31" s="10"/>
      <c r="D31" s="10"/>
    </row>
    <row r="32" spans="1:6" x14ac:dyDescent="0.25">
      <c r="A32" s="32">
        <f>Budget!A41</f>
        <v>0</v>
      </c>
      <c r="B32" s="33" t="e">
        <f>Budget!#REF!</f>
        <v>#REF!</v>
      </c>
      <c r="C32" s="10"/>
      <c r="D32" s="10"/>
    </row>
    <row r="33" spans="1:4" x14ac:dyDescent="0.25">
      <c r="A33" s="32">
        <f>Budget!A42</f>
        <v>0</v>
      </c>
      <c r="B33" s="33" t="e">
        <f>Budget!#REF!</f>
        <v>#REF!</v>
      </c>
      <c r="C33" s="10"/>
      <c r="D33" s="10"/>
    </row>
    <row r="34" spans="1:4" x14ac:dyDescent="0.25">
      <c r="A34" s="32">
        <f>Budget!A43</f>
        <v>0</v>
      </c>
      <c r="B34" s="33" t="e">
        <f>Budget!#REF!</f>
        <v>#REF!</v>
      </c>
      <c r="C34" s="10"/>
      <c r="D34" s="10"/>
    </row>
    <row r="35" spans="1:4" x14ac:dyDescent="0.25">
      <c r="A35" s="32">
        <f>Budget!A44</f>
        <v>0</v>
      </c>
      <c r="B35" s="33" t="e">
        <f>Budget!#REF!</f>
        <v>#REF!</v>
      </c>
      <c r="C35" s="10"/>
      <c r="D35" s="10"/>
    </row>
    <row r="36" spans="1:4" x14ac:dyDescent="0.25">
      <c r="A36" s="32" t="str">
        <f>Budget!A45</f>
        <v>Subcontractors - Business Entities</v>
      </c>
      <c r="B36" s="33" t="e">
        <f>Budget!#REF!</f>
        <v>#REF!</v>
      </c>
      <c r="C36" s="10"/>
      <c r="D36" s="10"/>
    </row>
    <row r="37" spans="1:4" x14ac:dyDescent="0.25">
      <c r="A37" s="32">
        <f>Budget!A46</f>
        <v>0</v>
      </c>
      <c r="B37" s="33" t="e">
        <f>Budget!#REF!</f>
        <v>#REF!</v>
      </c>
      <c r="C37" s="10"/>
      <c r="D37" s="10"/>
    </row>
    <row r="38" spans="1:4" x14ac:dyDescent="0.25">
      <c r="A38" s="32">
        <f>Budget!A47</f>
        <v>0</v>
      </c>
      <c r="B38" s="33" t="e">
        <f>Budget!#REF!</f>
        <v>#REF!</v>
      </c>
      <c r="C38" s="10"/>
      <c r="D38" s="10"/>
    </row>
    <row r="39" spans="1:4" x14ac:dyDescent="0.25">
      <c r="A39" s="32">
        <f>Budget!A48</f>
        <v>0</v>
      </c>
      <c r="B39" s="33" t="e">
        <f>Budget!#REF!</f>
        <v>#REF!</v>
      </c>
      <c r="C39" s="10"/>
      <c r="D39" s="10"/>
    </row>
    <row r="40" spans="1:4" x14ac:dyDescent="0.25">
      <c r="A40" s="32">
        <f>Budget!A49</f>
        <v>0</v>
      </c>
      <c r="B40" s="33" t="e">
        <f>Budget!#REF!</f>
        <v>#REF!</v>
      </c>
      <c r="C40" s="10"/>
      <c r="D40" s="10"/>
    </row>
    <row r="41" spans="1:4" x14ac:dyDescent="0.25">
      <c r="A41" s="32" t="str">
        <f>Budget!A50</f>
        <v>Subcontractors - Self-Employed Individuals</v>
      </c>
      <c r="B41" s="33" t="e">
        <f>Budget!#REF!</f>
        <v>#REF!</v>
      </c>
      <c r="C41" s="10"/>
      <c r="D41" s="10"/>
    </row>
    <row r="42" spans="1:4" x14ac:dyDescent="0.25">
      <c r="A42" s="32">
        <f>Budget!A51</f>
        <v>0</v>
      </c>
      <c r="B42" s="33" t="e">
        <f>Budget!#REF!</f>
        <v>#REF!</v>
      </c>
      <c r="C42" s="10"/>
      <c r="D42" s="10"/>
    </row>
    <row r="43" spans="1:4" x14ac:dyDescent="0.25">
      <c r="A43" s="32">
        <f>Budget!A52</f>
        <v>0</v>
      </c>
      <c r="B43" s="33" t="e">
        <f>Budget!#REF!</f>
        <v>#REF!</v>
      </c>
      <c r="C43" s="10"/>
      <c r="D43" s="10"/>
    </row>
    <row r="44" spans="1:4" x14ac:dyDescent="0.25">
      <c r="A44" s="32">
        <f>Budget!A53</f>
        <v>0</v>
      </c>
      <c r="B44" s="33" t="e">
        <f>Budget!#REF!</f>
        <v>#REF!</v>
      </c>
      <c r="C44" s="10"/>
      <c r="D44" s="10"/>
    </row>
    <row r="45" spans="1:4" x14ac:dyDescent="0.25">
      <c r="A45" s="32">
        <f>Budget!A43</f>
        <v>0</v>
      </c>
      <c r="B45" s="33" t="e">
        <f>Budget!#REF!</f>
        <v>#REF!</v>
      </c>
      <c r="C45" s="10"/>
      <c r="D45" s="10"/>
    </row>
    <row r="46" spans="1:4" x14ac:dyDescent="0.25">
      <c r="A46" s="32">
        <f>Budget!A44</f>
        <v>0</v>
      </c>
      <c r="B46" s="33" t="e">
        <f>Budget!#REF!</f>
        <v>#REF!</v>
      </c>
      <c r="C46" s="10"/>
      <c r="D46" s="10"/>
    </row>
    <row r="47" spans="1:4" x14ac:dyDescent="0.25">
      <c r="A47" s="34" t="str">
        <f>Budget!A45</f>
        <v>Subcontractors - Business Entities</v>
      </c>
      <c r="B47" s="33" t="e">
        <f>Budget!#REF!</f>
        <v>#REF!</v>
      </c>
      <c r="C47" s="10"/>
      <c r="D47" s="10"/>
    </row>
    <row r="48" spans="1:4" x14ac:dyDescent="0.25">
      <c r="A48" s="32">
        <f>Budget!A46</f>
        <v>0</v>
      </c>
      <c r="B48" s="33" t="e">
        <f>Budget!#REF!</f>
        <v>#REF!</v>
      </c>
      <c r="C48" s="10"/>
      <c r="D48" s="10"/>
    </row>
    <row r="49" spans="1:6" x14ac:dyDescent="0.25">
      <c r="A49" s="32">
        <f>Budget!A47</f>
        <v>0</v>
      </c>
      <c r="B49" s="33" t="e">
        <f>Budget!#REF!</f>
        <v>#REF!</v>
      </c>
      <c r="C49" s="10"/>
      <c r="D49" s="10"/>
    </row>
    <row r="50" spans="1:6" x14ac:dyDescent="0.25">
      <c r="A50" s="32">
        <f>Budget!A48</f>
        <v>0</v>
      </c>
      <c r="B50" s="33" t="e">
        <f>Budget!#REF!</f>
        <v>#REF!</v>
      </c>
      <c r="C50" s="10"/>
      <c r="D50" s="10"/>
    </row>
    <row r="51" spans="1:6" x14ac:dyDescent="0.25">
      <c r="A51" s="32">
        <f>Budget!A49</f>
        <v>0</v>
      </c>
      <c r="B51" s="33" t="e">
        <f>Budget!#REF!</f>
        <v>#REF!</v>
      </c>
      <c r="C51" s="10"/>
      <c r="D51" s="10"/>
    </row>
    <row r="52" spans="1:6" x14ac:dyDescent="0.25">
      <c r="A52" s="34" t="str">
        <f>Budget!A50</f>
        <v>Subcontractors - Self-Employed Individuals</v>
      </c>
      <c r="B52" s="33" t="e">
        <f>Budget!#REF!</f>
        <v>#REF!</v>
      </c>
      <c r="C52" s="10"/>
      <c r="D52" s="10"/>
    </row>
    <row r="53" spans="1:6" x14ac:dyDescent="0.25">
      <c r="A53" s="32">
        <f>Budget!A51</f>
        <v>0</v>
      </c>
      <c r="B53" s="33" t="e">
        <f>Budget!#REF!</f>
        <v>#REF!</v>
      </c>
      <c r="C53" s="10"/>
      <c r="D53" s="10"/>
    </row>
    <row r="54" spans="1:6" x14ac:dyDescent="0.25">
      <c r="A54" s="32">
        <f>Budget!A52</f>
        <v>0</v>
      </c>
      <c r="B54" s="33" t="e">
        <f>Budget!#REF!</f>
        <v>#REF!</v>
      </c>
      <c r="C54" s="10"/>
      <c r="D54" s="10"/>
    </row>
    <row r="55" spans="1:6" x14ac:dyDescent="0.25">
      <c r="A55" s="32">
        <f>Budget!A53</f>
        <v>0</v>
      </c>
      <c r="B55" s="33" t="e">
        <f>Budget!#REF!</f>
        <v>#REF!</v>
      </c>
      <c r="C55" s="10"/>
      <c r="D55" s="10"/>
    </row>
    <row r="56" spans="1:6" x14ac:dyDescent="0.25">
      <c r="A56" s="32">
        <f>Budget!A54</f>
        <v>0</v>
      </c>
      <c r="B56" s="33" t="e">
        <f>Budget!#REF!</f>
        <v>#REF!</v>
      </c>
      <c r="C56" s="10"/>
      <c r="D56" s="10"/>
    </row>
    <row r="57" spans="1:6" x14ac:dyDescent="0.25">
      <c r="A57" s="36" t="s">
        <v>20</v>
      </c>
      <c r="B57" s="37" t="e">
        <f>SUM(B31:B56)</f>
        <v>#REF!</v>
      </c>
      <c r="C57" s="10"/>
      <c r="D57" s="10"/>
    </row>
    <row r="58" spans="1:6" x14ac:dyDescent="0.25">
      <c r="A58" s="12" t="s">
        <v>122</v>
      </c>
      <c r="B58" s="13"/>
      <c r="E58" s="10"/>
      <c r="F58" s="10"/>
    </row>
    <row r="59" spans="1:6" x14ac:dyDescent="0.25">
      <c r="A59" s="12" t="s">
        <v>13</v>
      </c>
      <c r="B59" s="13"/>
      <c r="C59" s="10"/>
      <c r="D59" s="10"/>
    </row>
    <row r="60" spans="1:6" x14ac:dyDescent="0.25">
      <c r="E60" s="7"/>
      <c r="F60" s="7"/>
    </row>
    <row r="61" spans="1:6" x14ac:dyDescent="0.25">
      <c r="E61" s="7"/>
      <c r="F61" s="7"/>
    </row>
    <row r="62" spans="1:6" x14ac:dyDescent="0.25">
      <c r="E62" s="7"/>
      <c r="F62" s="7"/>
    </row>
    <row r="63" spans="1:6" x14ac:dyDescent="0.25">
      <c r="E63" s="7"/>
      <c r="F63" s="7"/>
    </row>
  </sheetData>
  <pageMargins left="0.7" right="0.7" top="0.75" bottom="0.75" header="0.3" footer="0.3"/>
  <pageSetup scale="73" fitToHeight="0" orientation="landscape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6534-8871-4790-AFDD-F91513AA33B1}">
  <dimension ref="A1:A80"/>
  <sheetViews>
    <sheetView workbookViewId="0"/>
  </sheetViews>
  <sheetFormatPr defaultRowHeight="15" x14ac:dyDescent="0.3"/>
  <cols>
    <col min="1" max="1" width="50.42578125" bestFit="1" customWidth="1"/>
  </cols>
  <sheetData>
    <row r="1" spans="1:1" x14ac:dyDescent="0.3">
      <c r="A1" t="s">
        <v>36</v>
      </c>
    </row>
    <row r="2" spans="1:1" x14ac:dyDescent="0.3">
      <c r="A2" t="s">
        <v>39</v>
      </c>
    </row>
    <row r="3" spans="1:1" x14ac:dyDescent="0.3">
      <c r="A3" t="s">
        <v>66</v>
      </c>
    </row>
    <row r="4" spans="1:1" x14ac:dyDescent="0.3">
      <c r="A4" t="s">
        <v>73</v>
      </c>
    </row>
    <row r="5" spans="1:1" x14ac:dyDescent="0.3">
      <c r="A5" t="s">
        <v>111</v>
      </c>
    </row>
    <row r="6" spans="1:1" x14ac:dyDescent="0.3">
      <c r="A6" t="s">
        <v>60</v>
      </c>
    </row>
    <row r="7" spans="1:1" x14ac:dyDescent="0.3">
      <c r="A7" t="s">
        <v>37</v>
      </c>
    </row>
    <row r="8" spans="1:1" x14ac:dyDescent="0.3">
      <c r="A8" t="s">
        <v>51</v>
      </c>
    </row>
    <row r="9" spans="1:1" x14ac:dyDescent="0.3">
      <c r="A9" t="s">
        <v>64</v>
      </c>
    </row>
    <row r="10" spans="1:1" x14ac:dyDescent="0.3">
      <c r="A10" t="s">
        <v>70</v>
      </c>
    </row>
    <row r="11" spans="1:1" x14ac:dyDescent="0.3">
      <c r="A11" t="s">
        <v>74</v>
      </c>
    </row>
    <row r="12" spans="1:1" x14ac:dyDescent="0.3">
      <c r="A12" t="s">
        <v>76</v>
      </c>
    </row>
    <row r="13" spans="1:1" x14ac:dyDescent="0.3">
      <c r="A13" t="s">
        <v>101</v>
      </c>
    </row>
    <row r="14" spans="1:1" x14ac:dyDescent="0.3">
      <c r="A14" t="s">
        <v>47</v>
      </c>
    </row>
    <row r="15" spans="1:1" x14ac:dyDescent="0.3">
      <c r="A15" t="s">
        <v>61</v>
      </c>
    </row>
    <row r="16" spans="1:1" x14ac:dyDescent="0.3">
      <c r="A16" t="s">
        <v>110</v>
      </c>
    </row>
    <row r="17" spans="1:1" x14ac:dyDescent="0.3">
      <c r="A17" t="s">
        <v>43</v>
      </c>
    </row>
    <row r="18" spans="1:1" x14ac:dyDescent="0.3">
      <c r="A18" t="s">
        <v>58</v>
      </c>
    </row>
    <row r="19" spans="1:1" x14ac:dyDescent="0.3">
      <c r="A19" t="s">
        <v>78</v>
      </c>
    </row>
    <row r="20" spans="1:1" x14ac:dyDescent="0.3">
      <c r="A20" t="s">
        <v>45</v>
      </c>
    </row>
    <row r="21" spans="1:1" x14ac:dyDescent="0.3">
      <c r="A21" t="s">
        <v>54</v>
      </c>
    </row>
    <row r="22" spans="1:1" x14ac:dyDescent="0.3">
      <c r="A22" t="s">
        <v>38</v>
      </c>
    </row>
    <row r="23" spans="1:1" x14ac:dyDescent="0.3">
      <c r="A23" t="s">
        <v>50</v>
      </c>
    </row>
    <row r="24" spans="1:1" x14ac:dyDescent="0.3">
      <c r="A24" t="s">
        <v>59</v>
      </c>
    </row>
    <row r="25" spans="1:1" x14ac:dyDescent="0.3">
      <c r="A25" t="s">
        <v>108</v>
      </c>
    </row>
    <row r="26" spans="1:1" x14ac:dyDescent="0.3">
      <c r="A26" t="s">
        <v>91</v>
      </c>
    </row>
    <row r="27" spans="1:1" x14ac:dyDescent="0.3">
      <c r="A27" t="s">
        <v>90</v>
      </c>
    </row>
    <row r="28" spans="1:1" x14ac:dyDescent="0.3">
      <c r="A28" t="s">
        <v>65</v>
      </c>
    </row>
    <row r="29" spans="1:1" x14ac:dyDescent="0.3">
      <c r="A29" t="s">
        <v>107</v>
      </c>
    </row>
    <row r="30" spans="1:1" x14ac:dyDescent="0.3">
      <c r="A30" t="s">
        <v>32</v>
      </c>
    </row>
    <row r="31" spans="1:1" x14ac:dyDescent="0.3">
      <c r="A31" t="s">
        <v>68</v>
      </c>
    </row>
    <row r="32" spans="1:1" x14ac:dyDescent="0.3">
      <c r="A32" t="s">
        <v>71</v>
      </c>
    </row>
    <row r="33" spans="1:1" x14ac:dyDescent="0.3">
      <c r="A33" t="s">
        <v>77</v>
      </c>
    </row>
    <row r="34" spans="1:1" x14ac:dyDescent="0.3">
      <c r="A34" t="s">
        <v>44</v>
      </c>
    </row>
    <row r="35" spans="1:1" x14ac:dyDescent="0.3">
      <c r="A35" t="s">
        <v>55</v>
      </c>
    </row>
    <row r="36" spans="1:1" x14ac:dyDescent="0.3">
      <c r="A36" t="s">
        <v>102</v>
      </c>
    </row>
    <row r="37" spans="1:1" x14ac:dyDescent="0.3">
      <c r="A37" t="s">
        <v>67</v>
      </c>
    </row>
    <row r="38" spans="1:1" x14ac:dyDescent="0.3">
      <c r="A38" t="s">
        <v>104</v>
      </c>
    </row>
    <row r="39" spans="1:1" x14ac:dyDescent="0.3">
      <c r="A39" t="s">
        <v>46</v>
      </c>
    </row>
    <row r="40" spans="1:1" x14ac:dyDescent="0.3">
      <c r="A40" t="s">
        <v>105</v>
      </c>
    </row>
    <row r="41" spans="1:1" x14ac:dyDescent="0.3">
      <c r="A41" t="s">
        <v>99</v>
      </c>
    </row>
    <row r="42" spans="1:1" x14ac:dyDescent="0.3">
      <c r="A42" t="s">
        <v>100</v>
      </c>
    </row>
    <row r="43" spans="1:1" x14ac:dyDescent="0.3">
      <c r="A43" t="s">
        <v>57</v>
      </c>
    </row>
    <row r="44" spans="1:1" x14ac:dyDescent="0.3">
      <c r="A44" t="s">
        <v>79</v>
      </c>
    </row>
    <row r="45" spans="1:1" x14ac:dyDescent="0.3">
      <c r="A45" t="s">
        <v>48</v>
      </c>
    </row>
    <row r="46" spans="1:1" x14ac:dyDescent="0.3">
      <c r="A46" t="s">
        <v>30</v>
      </c>
    </row>
    <row r="47" spans="1:1" x14ac:dyDescent="0.3">
      <c r="A47" t="s">
        <v>88</v>
      </c>
    </row>
    <row r="48" spans="1:1" x14ac:dyDescent="0.3">
      <c r="A48" t="s">
        <v>86</v>
      </c>
    </row>
    <row r="49" spans="1:1" x14ac:dyDescent="0.3">
      <c r="A49" t="s">
        <v>87</v>
      </c>
    </row>
    <row r="50" spans="1:1" x14ac:dyDescent="0.3">
      <c r="A50" t="s">
        <v>89</v>
      </c>
    </row>
    <row r="51" spans="1:1" x14ac:dyDescent="0.3">
      <c r="A51" t="s">
        <v>106</v>
      </c>
    </row>
    <row r="52" spans="1:1" x14ac:dyDescent="0.3">
      <c r="A52" t="s">
        <v>103</v>
      </c>
    </row>
    <row r="53" spans="1:1" x14ac:dyDescent="0.3">
      <c r="A53" t="s">
        <v>109</v>
      </c>
    </row>
    <row r="54" spans="1:1" x14ac:dyDescent="0.3">
      <c r="A54" t="s">
        <v>52</v>
      </c>
    </row>
    <row r="55" spans="1:1" x14ac:dyDescent="0.3">
      <c r="A55" t="s">
        <v>75</v>
      </c>
    </row>
    <row r="56" spans="1:1" x14ac:dyDescent="0.3">
      <c r="A56" t="s">
        <v>56</v>
      </c>
    </row>
    <row r="57" spans="1:1" x14ac:dyDescent="0.3">
      <c r="A57" t="s">
        <v>42</v>
      </c>
    </row>
    <row r="58" spans="1:1" x14ac:dyDescent="0.3">
      <c r="A58" t="s">
        <v>34</v>
      </c>
    </row>
    <row r="59" spans="1:1" x14ac:dyDescent="0.3">
      <c r="A59" t="s">
        <v>33</v>
      </c>
    </row>
    <row r="60" spans="1:1" x14ac:dyDescent="0.3">
      <c r="A60" t="s">
        <v>41</v>
      </c>
    </row>
    <row r="61" spans="1:1" x14ac:dyDescent="0.3">
      <c r="A61" t="s">
        <v>62</v>
      </c>
    </row>
    <row r="62" spans="1:1" x14ac:dyDescent="0.3">
      <c r="A62" t="s">
        <v>40</v>
      </c>
    </row>
    <row r="63" spans="1:1" x14ac:dyDescent="0.3">
      <c r="A63" t="s">
        <v>31</v>
      </c>
    </row>
    <row r="64" spans="1:1" x14ac:dyDescent="0.3">
      <c r="A64" t="s">
        <v>93</v>
      </c>
    </row>
    <row r="65" spans="1:1" x14ac:dyDescent="0.3">
      <c r="A65" t="s">
        <v>92</v>
      </c>
    </row>
    <row r="66" spans="1:1" x14ac:dyDescent="0.3">
      <c r="A66" t="s">
        <v>69</v>
      </c>
    </row>
    <row r="67" spans="1:1" x14ac:dyDescent="0.3">
      <c r="A67" t="s">
        <v>81</v>
      </c>
    </row>
    <row r="68" spans="1:1" x14ac:dyDescent="0.3">
      <c r="A68" t="s">
        <v>80</v>
      </c>
    </row>
    <row r="69" spans="1:1" x14ac:dyDescent="0.3">
      <c r="A69" t="s">
        <v>49</v>
      </c>
    </row>
    <row r="70" spans="1:1" x14ac:dyDescent="0.3">
      <c r="A70" t="s">
        <v>63</v>
      </c>
    </row>
    <row r="71" spans="1:1" x14ac:dyDescent="0.3">
      <c r="A71" t="s">
        <v>72</v>
      </c>
    </row>
    <row r="72" spans="1:1" x14ac:dyDescent="0.3">
      <c r="A72" t="s">
        <v>96</v>
      </c>
    </row>
    <row r="73" spans="1:1" x14ac:dyDescent="0.3">
      <c r="A73" t="s">
        <v>113</v>
      </c>
    </row>
    <row r="74" spans="1:1" x14ac:dyDescent="0.3">
      <c r="A74" t="s">
        <v>98</v>
      </c>
    </row>
    <row r="75" spans="1:1" x14ac:dyDescent="0.3">
      <c r="A75" t="s">
        <v>112</v>
      </c>
    </row>
    <row r="76" spans="1:1" x14ac:dyDescent="0.3">
      <c r="A76" t="s">
        <v>97</v>
      </c>
    </row>
    <row r="77" spans="1:1" x14ac:dyDescent="0.3">
      <c r="A77" t="s">
        <v>95</v>
      </c>
    </row>
    <row r="78" spans="1:1" x14ac:dyDescent="0.3">
      <c r="A78" t="s">
        <v>29</v>
      </c>
    </row>
    <row r="79" spans="1:1" x14ac:dyDescent="0.3">
      <c r="A79" t="s">
        <v>94</v>
      </c>
    </row>
    <row r="80" spans="1:1" x14ac:dyDescent="0.3">
      <c r="A80" t="s"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Summary</vt:lpstr>
      <vt:lpstr>Budget</vt:lpstr>
      <vt:lpstr>Complete List of S&amp;S Codes</vt:lpstr>
      <vt:lpstr>Budget Narrative</vt:lpstr>
      <vt:lpstr>Service and Supplies Des</vt:lpstr>
      <vt:lpstr>Subcontractor Budgets</vt:lpstr>
      <vt:lpstr>'Budget Narrative'!Print_Titles</vt:lpstr>
      <vt:lpstr>'Complete List of S&amp;S Codes'!Print_Titles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Youth Opioid Response 3: Budget Template</dc:title>
  <dc:subject>Youth Opioid Response (YOR CA) Request for Funding Application (RFA)</dc:subject>
  <dc:creator/>
  <cp:keywords>California, Youth, Opioid, DHCS, RFA</cp:keywords>
  <dc:description/>
  <cp:lastModifiedBy/>
  <cp:revision>1</cp:revision>
  <dcterms:created xsi:type="dcterms:W3CDTF">2022-12-15T17:27:34Z</dcterms:created>
  <dcterms:modified xsi:type="dcterms:W3CDTF">2025-01-29T04:00:41Z</dcterms:modified>
  <cp:category/>
  <cp:contentStatus/>
</cp:coreProperties>
</file>